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a8f36b7ff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与报价" sheetId="1" r:id="Re173774bb13a4900"/>
    <x:sheet xmlns:r="http://schemas.openxmlformats.org/officeDocument/2006/relationships" name="整机采购" sheetId="2" r:id="Rf3f78898a46545d3"/>
    <x:sheet xmlns:r="http://schemas.openxmlformats.org/officeDocument/2006/relationships" name="PCB器件" sheetId="3" r:id="Re6a5d8e114964b67"/>
    <x:sheet xmlns:r="http://schemas.openxmlformats.org/officeDocument/2006/relationships" name="一次性工装" sheetId="4" r:id="Rf10ab686654a4496"/>
    <x:sheet xmlns:r="http://schemas.openxmlformats.org/officeDocument/2006/relationships" name="逐线接线" sheetId="5" r:id="Raab0576f67054332"/>
    <x:sheet xmlns:r="http://schemas.openxmlformats.org/officeDocument/2006/relationships" name="验收记录" sheetId="6" r:id="Rc7afeda84d3948d9"/>
    <x:sheet xmlns:r="http://schemas.openxmlformats.org/officeDocument/2006/relationships" name="设备参数" sheetId="7" r:id="Rd21c7c5d220c4529"/>
    <x:sheet xmlns:r="http://schemas.openxmlformats.org/officeDocument/2006/relationships" name="版本与放行" sheetId="8" r:id="Rcb662a67f81249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10">
    <x:font>
      <x:sz val="11"/>
      <x:name val="Carlito"/>
    </x:font>
    <x:font>
      <x:b/>
      <x:sz val="20"/>
      <x:color rgb="FF17374A"/>
      <x:name val="Arial"/>
    </x:font>
    <x:font>
      <x:sz val="12"/>
      <x:name val="Arial"/>
    </x:font>
    <x:font>
      <x:sz val="12"/>
      <x:color rgb="FF006EC8"/>
      <x:name val="Arial"/>
    </x:font>
    <x:font>
      <x:b/>
      <x:sz val="11"/>
      <x:color rgb="FFFFFFFF"/>
      <x:name val="Carlito"/>
    </x:font>
    <x:font>
      <x:b/>
      <x:sz val="18"/>
      <x:color rgb="FF17374A"/>
      <x:name val="Arial"/>
    </x:font>
    <x:font>
      <x:sz val="10"/>
      <x:color rgb="FF697984"/>
      <x:name val="Carlito"/>
    </x:font>
    <x:font>
      <x:sz val="11"/>
      <x:color rgb="FF243746"/>
      <x:name val="Arial"/>
    </x:font>
    <x:font>
      <x:b/>
      <x:sz val="11"/>
      <x:color rgb="FFFFFFFF"/>
      <x:name val="Arial"/>
    </x:font>
    <x:font>
      <x:sz val="11"/>
      <x:color rgb="FF006EC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74A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1" fontId="9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94e5521164102" /><Relationship Type="http://schemas.openxmlformats.org/officeDocument/2006/relationships/theme" Target="/xl/theme/theme1.xml" Id="R03e02b0fcab94d15" /><Relationship Type="http://schemas.openxmlformats.org/officeDocument/2006/relationships/sharedStrings" Target="/xl/sharedStrings.xml" Id="R7d3bb37d76e54dd3" /><Relationship Type="http://schemas.openxmlformats.org/officeDocument/2006/relationships/worksheet" Target="/xl/worksheets/sheet1.xml" Id="Re173774bb13a4900" /><Relationship Type="http://schemas.openxmlformats.org/officeDocument/2006/relationships/worksheet" Target="/xl/worksheets/sheet2.xml" Id="Rf3f78898a46545d3" /><Relationship Type="http://schemas.openxmlformats.org/officeDocument/2006/relationships/worksheet" Target="/xl/worksheets/sheet3.xml" Id="Re6a5d8e114964b67" /><Relationship Type="http://schemas.openxmlformats.org/officeDocument/2006/relationships/worksheet" Target="/xl/worksheets/sheet4.xml" Id="Rf10ab686654a4496" /><Relationship Type="http://schemas.openxmlformats.org/officeDocument/2006/relationships/worksheet" Target="/xl/worksheets/sheet5.xml" Id="Raab0576f67054332" /><Relationship Type="http://schemas.openxmlformats.org/officeDocument/2006/relationships/worksheet" Target="/xl/worksheets/sheet6.xml" Id="Rc7afeda84d3948d9" /><Relationship Type="http://schemas.openxmlformats.org/officeDocument/2006/relationships/worksheet" Target="/xl/worksheets/sheet7.xml" Id="Rd21c7c5d220c4529" /><Relationship Type="http://schemas.openxmlformats.org/officeDocument/2006/relationships/worksheet" Target="/xl/worksheets/sheet8.xml" Id="Rcb662a67f812495c" /></Relationships>
</file>

<file path=xl/tables/table1.xml><?xml version="1.0" encoding="utf-8"?>
<x:table xmlns:x="http://schemas.openxmlformats.org/spreadsheetml/2006/main" id="1" name="T2" displayName="T2" ref="A5:O76" headerRowCount="1" totalsRowCount="0" totalsRowShown="0">
  <x:tableColumns count="15">
    <x:tableColumn id="1" name="位号"/>
    <x:tableColumn id="2" name="类别"/>
    <x:tableColumn id="3" name="名称"/>
    <x:tableColumn id="4" name="完整型号/订货码"/>
    <x:tableColumn id="5" name="厂家"/>
    <x:tableColumn id="6" name="单台数量"/>
    <x:tableColumn id="7" name="单位"/>
    <x:tableColumn id="8" name="本批采购数量"/>
    <x:tableColumn id="9" name="报价单价 CNY"/>
    <x:tableColumn id="10" name="本批小计 CNY"/>
    <x:tableColumn id="11" name="采购类别"/>
    <x:tableColumn id="12" name="关键规格"/>
    <x:tableColumn id="13" name="配套/安装约束"/>
    <x:tableColumn id="14" name="厂家来源"/>
    <x:tableColumn id="15" name="报价及交期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3" displayName="T3" ref="A5:L64" headerRowCount="1" totalsRowCount="0" totalsRowShown="0">
  <x:tableColumns count="12">
    <x:tableColumn id="1" name="完整MPN"/>
    <x:tableColumn id="2" name="厂家"/>
    <x:tableColumn id="3" name="位号"/>
    <x:tableColumn id="4" name="值/功能"/>
    <x:tableColumn id="5" name="封装"/>
    <x:tableColumn id="6" name="每板数量"/>
    <x:tableColumn id="7" name="本批数量含损耗"/>
    <x:tableColumn id="8" name="报价单价 CNY"/>
    <x:tableColumn id="9" name="本批小计 CNY"/>
    <x:tableColumn id="10" name="额定规格"/>
    <x:tableColumn id="11" name="厂家来源"/>
    <x:tableColumn id="12" name="审核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4" displayName="T4" ref="A5:O16" headerRowCount="1" totalsRowCount="0" totalsRowShown="0">
  <x:tableColumns count="15">
    <x:tableColumn id="1" name="位号"/>
    <x:tableColumn id="2" name="类别"/>
    <x:tableColumn id="3" name="名称"/>
    <x:tableColumn id="4" name="完整型号/订货码"/>
    <x:tableColumn id="5" name="厂家"/>
    <x:tableColumn id="6" name="单台数量"/>
    <x:tableColumn id="7" name="单位"/>
    <x:tableColumn id="8" name="本批采购数量"/>
    <x:tableColumn id="9" name="报价单价 CNY"/>
    <x:tableColumn id="10" name="本批小计 CNY"/>
    <x:tableColumn id="11" name="采购类别"/>
    <x:tableColumn id="12" name="关键规格"/>
    <x:tableColumn id="13" name="配套/安装约束"/>
    <x:tableColumn id="14" name="厂家来源"/>
    <x:tableColumn id="15" name="报价及交期备注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5" displayName="T5" ref="A5:H153" headerRowCount="1" totalsRowCount="0" totalsRowShown="0">
  <x:tableColumns count="8">
    <x:tableColumn id="1" name="线号"/>
    <x:tableColumn id="2" name="起点"/>
    <x:tableColumn id="3" name="终点"/>
    <x:tableColumn id="4" name="电位/信号"/>
    <x:tableColumn id="5" name="mm²"/>
    <x:tableColumn id="6" name="颜色"/>
    <x:tableColumn id="7" name="端子组"/>
    <x:tableColumn id="8" name="约束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6" displayName="T6" ref="A5:K43" headerRowCount="1" totalsRowCount="0" totalsRowShown="0">
  <x:tableColumns count="11">
    <x:tableColumn id="1" name="项目号"/>
    <x:tableColumn id="2" name="工位"/>
    <x:tableColumn id="3" name="试验"/>
    <x:tableColumn id="4" name="操作/工具"/>
    <x:tableColumn id="5" name="合格条件"/>
    <x:tableColumn id="6" name="阶段/频次"/>
    <x:tableColumn id="7" name="结果"/>
    <x:tableColumn id="8" name="实测值"/>
    <x:tableColumn id="9" name="序列号"/>
    <x:tableColumn id="10" name="操作员"/>
    <x:tableColumn id="11" name="日期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7" displayName="T7" ref="A5:D19" headerRowCount="1" totalsRowCount="0" totalsRowShown="0">
  <x:tableColumns count="4">
    <x:tableColumn id="1" name="对象"/>
    <x:tableColumn id="2" name="模式/参数"/>
    <x:tableColumn id="3" name="出厂基准"/>
    <x:tableColumn id="4" name="复核要点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8" displayName="T8" ref="A5:D15" headerRowCount="1" totalsRowCount="0" totalsRowShown="0">
  <x:tableColumns count="4">
    <x:tableColumn id="1" name="范围"/>
    <x:tableColumn id="2" name="已提供"/>
    <x:tableColumn id="3" name="当前状态"/>
    <x:tableColumn id="4" name="完成证据/剩余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6f7e34698b43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dca15c976a94be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5d7c740945f472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0743d1f85c848f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dfaec54650d45b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f9f3a210d15a459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d6738937b2f849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68" hidden="0" customWidth="1"/>
    <x:col min="3" max="3" width="15" hidden="0" customWidth="1"/>
    <x:col min="4" max="4" width="20" hidden="0" customWidth="1"/>
    <x:col min="5" max="5" width="46" hidden="0" customWidth="1"/>
  </x:cols>
  <x:sheetData>
    <x:row r="1" ht="36" customHeight="1">
      <x:c r="A1" s="1" t="str">
        <x:v>加热罐体完整配件及采购核对表 · A02</x:v>
      </x:c>
    </x:row>
    <x:row r="3">
      <x:c r="A3" t="str">
        <x:v>已选型；目录件 / 厂家配置 / 项目定制分别标识。空价格表示未询价。</x:v>
      </x:c>
    </x:row>
    <x:row r="5" ht="30" customHeight="1">
      <x:c r="A5" s="2" t="str">
        <x:v>生产批数</x:v>
      </x:c>
      <x:c r="B5" s="3" t="n">
        <x:v>100</x:v>
      </x:c>
    </x:row>
    <x:row r="6" ht="30" customHeight="1">
      <x:c r="A6" s="2" t="str">
        <x:v>PCB采购损耗比例</x:v>
      </x:c>
      <x:c r="B6" s="4" t="n">
        <x:v>0.02</x:v>
      </x:c>
    </x:row>
    <x:row r="7" ht="30" customHeight="1">
      <x:c r="A7" s="2" t="str">
        <x:v>统一报价币种</x:v>
      </x:c>
      <x:c r="B7" s="3" t="str">
        <x:v>CNY</x:v>
      </x:c>
    </x:row>
    <x:row r="8" ht="30" customHeight="1">
      <x:c r="A8" s="2" t="str">
        <x:v>工程状态</x:v>
      </x:c>
      <x:c r="B8" s="2" t="str">
        <x:v>候选；EVT/DVT/PVT未完成</x:v>
      </x:c>
    </x:row>
    <x:row r="9" ht="30" customHeight="1">
      <x:c r="A9" s="2" t="str">
        <x:v>PCB电气器件</x:v>
      </x:c>
      <x:c r="B9" s="2" t="n">
        <x:v>197</x:v>
      </x:c>
    </x:row>
    <x:row r="10" ht="30" customHeight="1">
      <x:c r="A10" s="2" t="str">
        <x:v>PCB采购MPN分组</x:v>
      </x:c>
      <x:c r="B10" s="2" t="n">
        <x:v>59</x:v>
      </x:c>
    </x:row>
    <x:row r="11" ht="30" customHeight="1">
      <x:c r="A11" s="2" t="str">
        <x:v>整机采购行</x:v>
      </x:c>
      <x:c r="B11" s="2" t="n">
        <x:v>71</x:v>
      </x:c>
    </x:row>
    <x:row r="12" ht="30" customHeight="1">
      <x:c r="A12" s="2" t="str">
        <x:v>一次性工装行</x:v>
      </x:c>
      <x:c r="B12" s="2" t="n">
        <x:v>11</x:v>
      </x:c>
    </x:row>
    <x:row r="15">
      <x:c r="A15" s="6" t="str">
        <x:v>范围</x:v>
      </x:c>
      <x:c r="B15" s="6" t="str">
        <x:v>价格已填行</x:v>
      </x:c>
      <x:c r="C15" s="6" t="str">
        <x:v>应报价行</x:v>
      </x:c>
      <x:c r="D15" s="6" t="str">
        <x:v>本批总价(CNY)</x:v>
      </x:c>
      <x:c r="E15" s="6" t="str">
        <x:v>说明</x:v>
      </x:c>
    </x:row>
    <x:row r="16">
      <x:c r="A16" t="str">
        <x:v>整机配件</x:v>
      </x:c>
      <x:c r="B16" t="n">
        <x:f>COUNT('整机采购'!I6:I76)</x:f>
        <x:v>0</x:v>
      </x:c>
      <x:c r="C16" t="n">
        <x:v>71</x:v>
      </x:c>
      <x:c r="D16" s="18" t="str">
        <x:f>IF(B16=C16,SUM('整机采购'!J6:J76),"")</x:f>
      </x:c>
      <x:c r="E16" t="str">
        <x:v>每台数量×批数，工装不混入</x:v>
      </x:c>
    </x:row>
    <x:row r="17">
      <x:c r="A17" t="str">
        <x:v>PCB器件</x:v>
      </x:c>
      <x:c r="B17" t="n">
        <x:f>COUNT('PCB器件'!H6:H64)</x:f>
        <x:v>0</x:v>
      </x:c>
      <x:c r="C17" t="n">
        <x:v>59</x:v>
      </x:c>
      <x:c r="D17" s="18" t="str">
        <x:f>IF(B17=C17,SUM('PCB器件'!I6:I64),"")</x:f>
      </x:c>
      <x:c r="E17" t="str">
        <x:v>按批数及2%损耗上取整</x:v>
      </x:c>
    </x:row>
    <x:row r="18">
      <x:c r="A18" t="str">
        <x:v>一次性工装</x:v>
      </x:c>
      <x:c r="B18" t="n">
        <x:f>COUNT('一次性工装'!I6:I16)</x:f>
        <x:v>0</x:v>
      </x:c>
      <x:c r="C18" t="n">
        <x:v>11</x:v>
      </x:c>
      <x:c r="D18" s="18" t="str">
        <x:f>IF(B18=C18,SUM('一次性工装'!J6:J16),"")</x:f>
      </x:c>
      <x:c r="E18" t="str">
        <x:v>工厂购买数量，不乘整机批数</x:v>
      </x:c>
    </x:row>
    <x:row r="19">
      <x:c r="A19" t="str">
        <x:v>合计</x:v>
      </x:c>
      <x:c r="B19" t="n">
        <x:f>SUM(B16:B18)</x:f>
        <x:v>0</x:v>
      </x:c>
      <x:c r="C19" t="n">
        <x:f>SUM(C16:C18)</x:f>
        <x:v>141</x:v>
      </x:c>
      <x:c r="D19" s="18" t="str">
        <x:f>IF(B19=C19,SUM(D16:D18),"")</x:f>
      </x:c>
      <x:c r="E19" t="str">
        <x:v>未全部报价时总价保持空白</x:v>
      </x:c>
    </x:row>
    <x:row r="22" ht="55" customHeight="1">
      <x:c r="A22" s="7" t="str">
        <x:v>报价口径</x:v>
      </x:c>
      <x:c r="B22" s="7" t="str">
        <x:v>所有价格输入CNY含税到厂单价；其他币种先在报价单换算并记录汇率日期。</x:v>
      </x:c>
    </x:row>
    <x:row r="23" ht="55" customHeight="1">
      <x:c r="A23" s="7" t="str">
        <x:v>费用边界</x:v>
      </x:c>
      <x:c r="B23" s="7" t="str">
        <x:v>整机配件含线材及加工工时；裸PCB、SMT、校准、整柜装配/测试、运费和认证另列供应商报价，不在当前总价内。</x:v>
      </x:c>
    </x:row>
    <x:row r="24" ht="55" customHeight="1">
      <x:c r="A24" s="7" t="str">
        <x:v>供货状态</x:v>
      </x:c>
      <x:c r="B24" s="7" t="str">
        <x:v>未取得供应商报价、库存锁定、MOQ或交期；不代表采购已完成。</x:v>
      </x:c>
    </x:row>
    <x:row r="25" ht="55" customHeight="1">
      <x:c r="A25" s="7" t="str">
        <x:v>替代规则</x:v>
      </x:c>
      <x:c r="B25" s="7" t="str">
        <x:v>关键传感器/保护器/安全链禁止未经工程复核替代；被动件需精度、温漂、额定值、封装、寿命匹配。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5" hidden="0" customWidth="1"/>
    <x:col min="4" max="4" width="43" hidden="0" customWidth="1"/>
    <x:col min="5" max="5" width="26" hidden="0" customWidth="1"/>
    <x:col min="6" max="6" width="12" hidden="0" customWidth="1"/>
    <x:col min="7" max="7" width="10" hidden="0" customWidth="1"/>
    <x:col min="8" max="8" width="15" hidden="0" customWidth="1"/>
    <x:col min="9" max="9" width="17" hidden="0" customWidth="1"/>
    <x:col min="10" max="10" width="19" hidden="0" customWidth="1"/>
    <x:col min="11" max="11" width="20" hidden="0" customWidth="1"/>
    <x:col min="12" max="12" width="62" hidden="0" customWidth="1"/>
    <x:col min="13" max="13" width="70" hidden="0" customWidth="1"/>
    <x:col min="14" max="14" width="64" hidden="0" customWidth="1"/>
    <x:col min="15" max="15" width="32" hidden="0" customWidth="1"/>
  </x:cols>
  <x:sheetData>
    <x:row r="1" ht="34" customHeight="1">
      <x:c r="A1" s="8" t="str">
        <x:v>TANK-CTRL-A02 · 整机采购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蓝色单价/备注需采购填入；厂家配置和项目定制须确认图纸，不能冒充现货SKU。</x:v>
      </x:c>
    </x:row>
    <x:row r="5" ht="28" customHeight="1">
      <x:c r="A5" s="14" t="str">
        <x:v>位号</x:v>
      </x:c>
      <x:c r="B5" s="14" t="str">
        <x:v>类别</x:v>
      </x:c>
      <x:c r="C5" s="14" t="str">
        <x:v>名称</x:v>
      </x:c>
      <x:c r="D5" s="14" t="str">
        <x:v>完整型号/订货码</x:v>
      </x:c>
      <x:c r="E5" s="14" t="str">
        <x:v>厂家</x:v>
      </x:c>
      <x:c r="F5" s="14" t="str">
        <x:v>单台数量</x:v>
      </x:c>
      <x:c r="G5" s="14" t="str">
        <x:v>单位</x:v>
      </x:c>
      <x:c r="H5" s="14" t="str">
        <x:v>本批采购数量</x:v>
      </x:c>
      <x:c r="I5" s="14" t="str">
        <x:v>报价单价 CNY</x:v>
      </x:c>
      <x:c r="J5" s="14" t="str">
        <x:v>本批小计 CNY</x:v>
      </x:c>
      <x:c r="K5" s="14" t="str">
        <x:v>采购类别</x:v>
      </x:c>
      <x:c r="L5" s="14" t="str">
        <x:v>关键规格</x:v>
      </x:c>
      <x:c r="M5" s="14" t="str">
        <x:v>配套/安装约束</x:v>
      </x:c>
      <x:c r="N5" s="14" t="str">
        <x:v>厂家来源</x:v>
      </x:c>
      <x:c r="O5" s="14" t="str">
        <x:v>报价及交期备注</x:v>
      </x:c>
    </x:row>
    <x:row r="6" ht="48" customHeight="1">
      <x:c r="A6" s="12" t="str">
        <x:v>T1/T2</x:v>
      </x:c>
      <x:c r="B6" s="12" t="str">
        <x:v>现场</x:v>
      </x:c>
      <x:c r="C6" s="12" t="str">
        <x:v>主控/复核液温探头</x:v>
      </x:c>
      <x:c r="D6" s="12" t="str">
        <x:v>TM4431</x:v>
      </x:c>
      <x:c r="E6" s="12" t="str">
        <x:v>ifm</x:v>
      </x:c>
      <x:c r="F6" s="12" t="n">
        <x:v>2</x:v>
      </x:c>
      <x:c r="G6" s="12" t="str">
        <x:v>支</x:v>
      </x:c>
      <x:c r="H6" s="12" t="n">
        <x:f>F6*'项目与报价'!$B$5</x:f>
        <x:v>200</x:v>
      </x:c>
      <x:c r="I6" s="16"/>
      <x:c r="J6" s="17" t="str">
        <x:f>IF(I6="","",H6*I6)</x:f>
      </x:c>
      <x:c r="K6" s="12" t="str">
        <x:v>目录型号</x:v>
      </x:c>
      <x:c r="L6" s="12" t="str">
        <x:v>Pt100 Class A；G1/2；插入100mm；液温-40..150°C</x:v>
      </x:c>
      <x:c r="M6" s="12" t="str">
        <x:v>3线接法：M12 1/2同端，3为另一端，4绝缘；位置H300mm</x:v>
      </x:c>
      <x:c r="N6" s="12" t="str">
        <x:v>https://www.ifm.com/ca/en/product/TM4431</x:v>
      </x:c>
      <x:c r="O6" s="12" t="str">
        <x:v>未询价/未下单</x:v>
      </x:c>
    </x:row>
    <x:row r="7" ht="48" customHeight="1">
      <x:c r="A7" s="12" t="str">
        <x:v>T3/T4</x:v>
      </x:c>
      <x:c r="B7" s="12" t="str">
        <x:v>现场</x:v>
      </x:c>
      <x:c r="C7" s="12" t="str">
        <x:v>独立超温用温度探头</x:v>
      </x:c>
      <x:c r="D7" s="12" t="str">
        <x:v>902006/10-402-1003-1-9-100-104/000</x:v>
      </x:c>
      <x:c r="E7" s="12" t="str">
        <x:v>JUMO</x:v>
      </x:c>
      <x:c r="F7" s="12" t="n">
        <x:v>2</x:v>
      </x:c>
      <x:c r="G7" s="12" t="str">
        <x:v>支</x:v>
      </x:c>
      <x:c r="H7" s="12" t="n">
        <x:f>F7*'项目与报价'!$B$5</x:f>
        <x:v>200</x:v>
      </x:c>
      <x:c r="I7" s="16"/>
      <x:c r="J7" s="17" t="str">
        <x:f>IF(I7="","",H7*I7)</x:f>
      </x:c>
      <x:c r="K7" s="12" t="str">
        <x:v>厂家配置订货</x:v>
      </x:c>
      <x:c r="L7" s="12" t="str">
        <x:v>1×Pt100 3线；Ø9×100mm；G1/2压紧接头；-40..400°C</x:v>
      </x:c>
      <x:c r="M7" s="12" t="str">
        <x:v>701150手册推荐型号；向JUMO确认当前订货码/探头组合；安装H160mm靠近加热器</x:v>
      </x:c>
      <x:c r="N7" s="12" t="str">
        <x:v>https://www.jumo.net/attachments/JUMO/attachmentdownload?filename=70115000T90Z004K000.pdf&amp;id=10701</x:v>
      </x:c>
      <x:c r="O7" s="12" t="str">
        <x:v>未询价/未下单</x:v>
      </x:c>
    </x:row>
    <x:row r="8" ht="48" customHeight="1">
      <x:c r="A8" s="12" t="str">
        <x:v>LT</x:v>
      </x:c>
      <x:c r="B8" s="12" t="str">
        <x:v>现场</x:v>
      </x:c>
      <x:c r="C8" s="12" t="str">
        <x:v>连续液位变送器</x:v>
      </x:c>
      <x:c r="D8" s="12" t="str">
        <x:v>PM1789</x:v>
      </x:c>
      <x:c r="E8" s="12" t="str">
        <x:v>ifm</x:v>
      </x:c>
      <x:c r="F8" s="12" t="n">
        <x:v>1</x:v>
      </x:c>
      <x:c r="G8" s="12" t="str">
        <x:v>只</x:v>
      </x:c>
      <x:c r="H8" s="12" t="n">
        <x:f>F8*'项目与报价'!$B$5</x:f>
        <x:v>100</x:v>
      </x:c>
      <x:c r="I8" s="16"/>
      <x:c r="J8" s="17" t="str">
        <x:f>IF(I8="","",H8*I8)</x:f>
      </x:c>
      <x:c r="K8" s="12" t="str">
        <x:v>目录型号</x:v>
      </x:c>
      <x:c r="L8" s="12" t="str">
        <x:v>-5..100mbar；4–20mA设0..100mbar；热水85°C</x:v>
      </x:c>
      <x:c r="M8" s="12" t="str">
        <x:v>底部齐平安装H0；16.30146mA≈800mm(ρ980)，须按实罐标定</x:v>
      </x:c>
      <x:c r="N8" s="12" t="str">
        <x:v>https://www.ifm.com/ca/en/product/PM1789</x:v>
      </x:c>
      <x:c r="O8" s="12" t="str">
        <x:v>未询价/未下单</x:v>
      </x:c>
    </x:row>
    <x:row r="9" ht="48" customHeight="1">
      <x:c r="A9" s="12" t="str">
        <x:v>PT</x:v>
      </x:c>
      <x:c r="B9" s="12" t="str">
        <x:v>现场</x:v>
      </x:c>
      <x:c r="C9" s="12" t="str">
        <x:v>循环回路压力变送器</x:v>
      </x:c>
      <x:c r="D9" s="12" t="str">
        <x:v>PM1707</x:v>
      </x:c>
      <x:c r="E9" s="12" t="str">
        <x:v>ifm</x:v>
      </x:c>
      <x:c r="F9" s="12" t="n">
        <x:v>1</x:v>
      </x:c>
      <x:c r="G9" s="12" t="str">
        <x:v>只</x:v>
      </x:c>
      <x:c r="H9" s="12" t="n">
        <x:f>F9*'项目与报价'!$B$5</x:f>
        <x:v>100</x:v>
      </x:c>
      <x:c r="I9" s="16"/>
      <x:c r="J9" s="17" t="str">
        <x:f>IF(I9="","",H9*I9)</x:f>
      </x:c>
      <x:c r="K9" s="12" t="str">
        <x:v>目录型号</x:v>
      </x:c>
      <x:c r="L9" s="12" t="str">
        <x:v>-50..1000mbar；4–20mA设0..1bar</x:v>
      </x:c>
      <x:c r="M9" s="12" t="str">
        <x:v>泵后支路；AI1；最大正常压力实测；报警0.3bar</x:v>
      </x:c>
      <x:c r="N9" s="12" t="str">
        <x:v>https://www.ifm.com/ca/en/product/PM1707</x:v>
      </x:c>
      <x:c r="O9" s="12" t="str">
        <x:v>未询价/未下单</x:v>
      </x:c>
    </x:row>
    <x:row r="10" ht="48" customHeight="1">
      <x:c r="A10" s="12" t="str">
        <x:v>PS</x:v>
      </x:c>
      <x:c r="B10" s="12" t="str">
        <x:v>现场</x:v>
      </x:c>
      <x:c r="C10" s="12" t="str">
        <x:v>独立压力许可开关</x:v>
      </x:c>
      <x:c r="D10" s="12" t="str">
        <x:v>PI2799</x:v>
      </x:c>
      <x:c r="E10" s="12" t="str">
        <x:v>ifm</x:v>
      </x:c>
      <x:c r="F10" s="12" t="n">
        <x:v>1</x:v>
      </x:c>
      <x:c r="G10" s="12" t="str">
        <x:v>只</x:v>
      </x:c>
      <x:c r="H10" s="12" t="n">
        <x:f>F10*'项目与报价'!$B$5</x:f>
        <x:v>100</x:v>
      </x:c>
      <x:c r="I10" s="16"/>
      <x:c r="J10" s="17" t="str">
        <x:f>IF(I10="","",H10*I10)</x:f>
      </x:c>
      <x:c r="K10" s="12" t="str">
        <x:v>目录型号</x:v>
      </x:c>
      <x:c r="L10" s="12" t="str">
        <x:v>-1..1bar；介质-25..125°C；PNP OUT1</x:v>
      </x:c>
      <x:c r="M10" s="12" t="str">
        <x:v>Hnc；SP1=0.30bar，rP1=0.20bar；OUT1→KPH及DI5；不采用KP35</x:v>
      </x:c>
      <x:c r="N10" s="12" t="str">
        <x:v>https://www.ifm.com/ifmweb/downcont.nsf/files/ZA_ifm_full-metal_pressure_sensor_for_hygienic_applications_brochure_11/%24file/ZA_ifm_full-metal_pressure_sensor_for_hygienic_applications_brochure_11.pdf</x:v>
      </x:c>
      <x:c r="O10" s="12" t="str">
        <x:v>未询价/未下单</x:v>
      </x:c>
    </x:row>
    <x:row r="11" ht="48" customHeight="1">
      <x:c r="A11" s="12" t="str">
        <x:v>LSL/LSH</x:v>
      </x:c>
      <x:c r="B11" s="12" t="str">
        <x:v>现场</x:v>
      </x:c>
      <x:c r="C11" s="12" t="str">
        <x:v>低/高液位开关</x:v>
      </x:c>
      <x:c r="D11" s="12" t="str">
        <x:v>LMT100</x:v>
      </x:c>
      <x:c r="E11" s="12" t="str">
        <x:v>ifm</x:v>
      </x:c>
      <x:c r="F11" s="12" t="n">
        <x:v>2</x:v>
      </x:c>
      <x:c r="G11" s="12" t="str">
        <x:v>只</x:v>
      </x:c>
      <x:c r="H11" s="12" t="n">
        <x:f>F11*'项目与报价'!$B$5</x:f>
        <x:v>200</x:v>
      </x:c>
      <x:c r="I11" s="16"/>
      <x:c r="J11" s="17" t="str">
        <x:f>IF(I11="","",H11*I11)</x:f>
      </x:c>
      <x:c r="K11" s="12" t="str">
        <x:v>目录型号</x:v>
      </x:c>
      <x:c r="L11" s="12" t="str">
        <x:v>PNP；G1/2密封锥；清水介质最高100°C</x:v>
      </x:c>
      <x:c r="M11" s="12" t="str">
        <x:v>低位H250用OUT1湿=1；高位H680用OUT2干=1；硬件低液位/停止补水</x:v>
      </x:c>
      <x:c r="N11" s="12" t="str">
        <x:v>https://www.ifm.com/ca/en/product/LMT100</x:v>
      </x:c>
      <x:c r="O11" s="12" t="str">
        <x:v>未询价/未下单</x:v>
      </x:c>
    </x:row>
    <x:row r="12" ht="48" customHeight="1">
      <x:c r="A12" s="12" t="str">
        <x:v>FT</x:v>
      </x:c>
      <x:c r="B12" s="12" t="str">
        <x:v>现场</x:v>
      </x:c>
      <x:c r="C12" s="12" t="str">
        <x:v>流量计</x:v>
      </x:c>
      <x:c r="D12" s="12" t="str">
        <x:v>SM6120</x:v>
      </x:c>
      <x:c r="E12" s="12" t="str">
        <x:v>ifm</x:v>
      </x:c>
      <x:c r="F12" s="12" t="n">
        <x:v>1</x:v>
      </x:c>
      <x:c r="G12" s="12" t="str">
        <x:v>只</x:v>
      </x:c>
      <x:c r="H12" s="12" t="n">
        <x:f>F12*'项目与报价'!$B$5</x:f>
        <x:v>100</x:v>
      </x:c>
      <x:c r="I12" s="16"/>
      <x:c r="J12" s="17" t="str">
        <x:f>IF(I12="","",H12*I12)</x:f>
      </x:c>
      <x:c r="K12" s="12" t="str">
        <x:v>目录型号</x:v>
      </x:c>
      <x:c r="L12" s="12" t="str">
        <x:v>G1/2 DN15；0.05..35L/min；EPDM；介质最高90°C</x:v>
      </x:c>
      <x:c r="M12" s="12" t="str">
        <x:v>OUT2=4–20mA/0..35；OUT1=Hno 3.0/2.5L/min；清水电导率≥20µS/cm</x:v>
      </x:c>
      <x:c r="N12" s="12" t="str">
        <x:v>https://www.ifm.com/binaries/content/assets/us/pdfs/product-bulletins/sm-new-bulletin.pdf</x:v>
      </x:c>
      <x:c r="O12" s="12" t="str">
        <x:v>未询价/未下单</x:v>
      </x:c>
    </x:row>
    <x:row r="13" ht="48" customHeight="1">
      <x:c r="A13" s="12" t="str">
        <x:v>P1</x:v>
      </x:c>
      <x:c r="B13" s="12" t="str">
        <x:v>现场</x:v>
      </x:c>
      <x:c r="C13" s="12" t="str">
        <x:v>定速循环泵</x:v>
      </x:c>
      <x:c r="D13" s="12" t="str">
        <x:v>98485504 / COMFORT 15-14 B PM</x:v>
      </x:c>
      <x:c r="E13" s="12" t="str">
        <x:v>Grundfos</x:v>
      </x:c>
      <x:c r="F13" s="12" t="n">
        <x:v>1</x:v>
      </x:c>
      <x:c r="G13" s="12" t="str">
        <x:v>台</x:v>
      </x:c>
      <x:c r="H13" s="12" t="n">
        <x:f>F13*'项目与报价'!$B$5</x:f>
        <x:v>100</x:v>
      </x:c>
      <x:c r="I13" s="16"/>
      <x:c r="J13" s="17" t="str">
        <x:f>IF(I13="","",H13*I13)</x:f>
      </x:c>
      <x:c r="K13" s="12" t="str">
        <x:v>目录型号</x:v>
      </x:c>
      <x:c r="L13" s="12" t="str">
        <x:v>230V 50/60Hz；Rp1/2；端面距80mm；按2..95°C限制</x:v>
      </x:c>
      <x:c r="M13" s="12" t="str">
        <x:v>基础B型；不用AUTOADAPT；闭合短回路；3..5L/min必须实测</x:v>
      </x:c>
      <x:c r="N13" s="12" t="str">
        <x:v>https://www.grundfos.com/content/dam/local/no-no/page-assets/support/techical-support/teknisk-selvhjelp/documents/teknisk-selvhjelp-sirkulasjon/comfort-up-med-autoadapt/Grundfosliterature-5235655.pdf</x:v>
      </x:c>
      <x:c r="O13" s="12" t="str">
        <x:v>未询价/未下单</x:v>
      </x:c>
    </x:row>
    <x:row r="14" ht="48" customHeight="1">
      <x:c r="A14" s="12" t="str">
        <x:v>YV1</x:v>
      </x:c>
      <x:c r="B14" s="12" t="str">
        <x:v>现场</x:v>
      </x:c>
      <x:c r="C14" s="12" t="str">
        <x:v>常闭补水电磁阀</x:v>
      </x:c>
      <x:c r="D14" s="12" t="str">
        <x:v>20056292 / Type 6213</x:v>
      </x:c>
      <x:c r="E14" s="12" t="str">
        <x:v>Bürkert</x:v>
      </x:c>
      <x:c r="F14" s="12" t="n">
        <x:v>1</x:v>
      </x:c>
      <x:c r="G14" s="12" t="str">
        <x:v>只</x:v>
      </x:c>
      <x:c r="H14" s="12" t="n">
        <x:f>F14*'项目与报价'!$B$5</x:f>
        <x:v>100</x:v>
      </x:c>
      <x:c r="I14" s="16"/>
      <x:c r="J14" s="17" t="str">
        <x:f>IF(I14="","",H14*I14)</x:f>
      </x:c>
      <x:c r="K14" s="12" t="str">
        <x:v>目录型号</x:v>
      </x:c>
      <x:c r="L14" s="12" t="str">
        <x:v>DN13 G1/2；EPDM；24VDC；0..10bar；-30..90°C</x:v>
      </x:c>
      <x:c r="M14" s="12" t="str">
        <x:v>只装冷水供给侧；失电关；前置过滤和调流；线圈功率按厂家最终订货确认；阀电流预算0.75A</x:v>
      </x:c>
      <x:c r="N14" s="12" t="str">
        <x:v>https://www.burkert.com/en/Media/plm/DTS/DS/ds6213-standard-eu-en.pdf?id=DTS0000000000000001000115690ENAI</x:v>
      </x:c>
      <x:c r="O14" s="12" t="str">
        <x:v>未询价/未下单</x:v>
      </x:c>
    </x:row>
    <x:row r="15" ht="48" customHeight="1">
      <x:c r="A15" s="12" t="str">
        <x:v>WYV1</x:v>
      </x:c>
      <x:c r="B15" s="12" t="str">
        <x:v>现场</x:v>
      </x:c>
      <x:c r="C15" s="12" t="str">
        <x:v>阀连接器</x:v>
      </x:c>
      <x:c r="D15" s="12" t="str">
        <x:v>314820 / Type 2518</x:v>
      </x:c>
      <x:c r="E15" s="12" t="str">
        <x:v>Bürkert</x:v>
      </x:c>
      <x:c r="F15" s="12" t="n">
        <x:v>1</x:v>
      </x:c>
      <x:c r="G15" s="12" t="str">
        <x:v>只</x:v>
      </x:c>
      <x:c r="H15" s="12" t="n">
        <x:f>F15*'项目与报价'!$B$5</x:f>
        <x:v>100</x:v>
      </x:c>
      <x:c r="I15" s="16"/>
      <x:c r="J15" s="17" t="str">
        <x:f>IF(I15="","",H15*I15)</x:f>
      </x:c>
      <x:c r="K15" s="12" t="str">
        <x:v>目录型号</x:v>
      </x:c>
      <x:c r="L15" s="12" t="str">
        <x:v>DIN EN175301-803 Form A；24VAC/DC；LED+压敏；10A；IP65</x:v>
      </x:c>
      <x:c r="M15" s="12" t="str">
        <x:v>带密封件/螺钉；24V；接1(+)/2(-)/PE；现场配0.75mm²线</x:v>
      </x:c>
      <x:c r="N15" s="12" t="str">
        <x:v>https://www.burkert.com/en/Media/plm/DTS/DS/ds2518-standard-eu-en.pdf</x:v>
      </x:c>
      <x:c r="O15" s="12" t="str">
        <x:v>未询价/未下单</x:v>
      </x:c>
    </x:row>
    <x:row r="16" ht="48" customHeight="1">
      <x:c r="A16" s="12" t="str">
        <x:v>PA1</x:v>
      </x:c>
      <x:c r="B16" s="12" t="str">
        <x:v>现场</x:v>
      </x:c>
      <x:c r="C16" s="12" t="str">
        <x:v>Aseptoflex焊接接头</x:v>
      </x:c>
      <x:c r="D16" s="12" t="str">
        <x:v>E30122</x:v>
      </x:c>
      <x:c r="E16" s="12" t="str">
        <x:v>ifm</x:v>
      </x:c>
      <x:c r="F16" s="12" t="n">
        <x:v>3</x:v>
      </x:c>
      <x:c r="G16" s="12" t="str">
        <x:v>只</x:v>
      </x:c>
      <x:c r="H16" s="12" t="n">
        <x:f>F16*'项目与报价'!$B$5</x:f>
        <x:v>300</x:v>
      </x:c>
      <x:c r="I16" s="16"/>
      <x:c r="J16" s="17" t="str">
        <x:f>IF(I16="","",H16*I16)</x:f>
      </x:c>
      <x:c r="K16" s="12" t="str">
        <x:v>目录型号</x:v>
      </x:c>
      <x:c r="L16" s="12" t="str">
        <x:v>Ø50mm Aseptoflex Vario；随附EPDM密封</x:v>
      </x:c>
      <x:c r="M16" s="12" t="str">
        <x:v>LT/PT/PS各1；采用厂家焊接步骤及保护芯轴</x:v>
      </x:c>
      <x:c r="N16" s="12" t="str">
        <x:v>https://media.ifm.com/dam/ead4387e-faee-4b7d-8761-22e6be70ca1b/Original/E30122-01_EN-GB.pdf</x:v>
      </x:c>
      <x:c r="O16" s="12" t="str">
        <x:v>未询价/未下单</x:v>
      </x:c>
    </x:row>
    <x:row r="17" ht="48" customHeight="1">
      <x:c r="A17" s="12" t="str">
        <x:v>PA2</x:v>
      </x:c>
      <x:c r="B17" s="12" t="str">
        <x:v>现场</x:v>
      </x:c>
      <x:c r="C17" s="12" t="str">
        <x:v>液位开关焊接接头</x:v>
      </x:c>
      <x:c r="D17" s="12" t="str">
        <x:v>E43300</x:v>
      </x:c>
      <x:c r="E17" s="12" t="str">
        <x:v>ifm</x:v>
      </x:c>
      <x:c r="F17" s="12" t="n">
        <x:v>2</x:v>
      </x:c>
      <x:c r="G17" s="12" t="str">
        <x:v>只</x:v>
      </x:c>
      <x:c r="H17" s="12" t="n">
        <x:f>F17*'项目与报价'!$B$5</x:f>
        <x:v>200</x:v>
      </x:c>
      <x:c r="I17" s="16"/>
      <x:c r="J17" s="17" t="str">
        <x:f>IF(I17="","",H17*I17)</x:f>
      </x:c>
      <x:c r="K17" s="12" t="str">
        <x:v>目录型号</x:v>
      </x:c>
      <x:c r="L17" s="12" t="str">
        <x:v>G1/2密封锥焊接接头</x:v>
      </x:c>
      <x:c r="M17" s="12" t="str">
        <x:v>只用于LMT100；不得用普通G1/2套管替代密封锥</x:v>
      </x:c>
      <x:c r="N17" s="12" t="str">
        <x:v>https://www.ifm.com/ca/en/product/E43300</x:v>
      </x:c>
      <x:c r="O17" s="12" t="str">
        <x:v>未询价/未下单</x:v>
      </x:c>
    </x:row>
    <x:row r="18" ht="48" customHeight="1">
      <x:c r="A18" s="12" t="str">
        <x:v>PA3</x:v>
      </x:c>
      <x:c r="B18" s="12" t="str">
        <x:v>现场</x:v>
      </x:c>
      <x:c r="C18" s="12" t="str">
        <x:v>流量计接管附件</x:v>
      </x:c>
      <x:c r="D18" s="12" t="str">
        <x:v>E40199</x:v>
      </x:c>
      <x:c r="E18" s="12" t="str">
        <x:v>ifm</x:v>
      </x:c>
      <x:c r="F18" s="12" t="n">
        <x:v>1</x:v>
      </x:c>
      <x:c r="G18" s="12" t="str">
        <x:v>包</x:v>
      </x:c>
      <x:c r="H18" s="12" t="n">
        <x:f>F18*'项目与报价'!$B$5</x:f>
        <x:v>100</x:v>
      </x:c>
      <x:c r="I18" s="16"/>
      <x:c r="J18" s="17" t="str">
        <x:f>IF(I18="","",H18*I18)</x:f>
      </x:c>
      <x:c r="K18" s="12" t="str">
        <x:v>目录型号</x:v>
      </x:c>
      <x:c r="L18" s="12" t="str">
        <x:v>每包2件；传感器G1/2平密封→管路R1/2</x:v>
      </x:c>
      <x:c r="M18" s="12" t="str">
        <x:v>SM6120两端；核对随附平垫/长度；直管前5D后2D预留</x:v>
      </x:c>
      <x:c r="N18" s="12" t="str">
        <x:v>https://www.ifm.com/au/en/product/E40199</x:v>
      </x:c>
      <x:c r="O18" s="12" t="str">
        <x:v>未询价/未下单</x:v>
      </x:c>
    </x:row>
    <x:row r="19" ht="48" customHeight="1">
      <x:c r="A19" s="12" t="str">
        <x:v>V1..V4</x:v>
      </x:c>
      <x:c r="B19" s="12" t="str">
        <x:v>现场</x:v>
      </x:c>
      <x:c r="C19" s="12" t="str">
        <x:v>手动隔离/排水阀</x:v>
      </x:c>
      <x:c r="D19" s="12" t="str">
        <x:v>3028 04</x:v>
      </x:c>
      <x:c r="E19" s="12" t="str">
        <x:v>Genebre</x:v>
      </x:c>
      <x:c r="F19" s="12" t="n">
        <x:v>4</x:v>
      </x:c>
      <x:c r="G19" s="12" t="str">
        <x:v>只</x:v>
      </x:c>
      <x:c r="H19" s="12" t="n">
        <x:f>F19*'项目与报价'!$B$5</x:f>
        <x:v>400</x:v>
      </x:c>
      <x:c r="I19" s="16"/>
      <x:c r="J19" s="17" t="str">
        <x:f>IF(I19="","",H19*I19)</x:f>
      </x:c>
      <x:c r="K19" s="12" t="str">
        <x:v>目录型号</x:v>
      </x:c>
      <x:c r="L19" s="12" t="str">
        <x:v>DN15 G1/2标准通径Ø14；Kv15；黄铜/PTFE/NBR；110°C</x:v>
      </x:c>
      <x:c r="M19" s="12" t="str">
        <x:v>泵前/泵后隔离各1，补水隔离1，底部排水1；排水手柄加锁扣</x:v>
      </x:c>
      <x:c r="N19" s="12" t="str">
        <x:v>https://pim.genebre.es/genebre/documents/fichas_tecnicas/3028.pdf</x:v>
      </x:c>
      <x:c r="O19" s="12" t="str">
        <x:v>未询价/未下单</x:v>
      </x:c>
    </x:row>
    <x:row r="20" ht="48" customHeight="1">
      <x:c r="A20" s="12" t="str">
        <x:v>SF1</x:v>
      </x:c>
      <x:c r="B20" s="12" t="str">
        <x:v>现场</x:v>
      </x:c>
      <x:c r="C20" s="12" t="str">
        <x:v>补水Y型过滤器</x:v>
      </x:c>
      <x:c r="D20" s="12" t="str">
        <x:v>2460 04</x:v>
      </x:c>
      <x:c r="E20" s="12" t="str">
        <x:v>Genebre</x:v>
      </x:c>
      <x:c r="F20" s="12" t="n">
        <x:v>1</x:v>
      </x:c>
      <x:c r="G20" s="12" t="str">
        <x:v>只</x:v>
      </x:c>
      <x:c r="H20" s="12" t="n">
        <x:f>F20*'项目与报价'!$B$5</x:f>
        <x:v>100</x:v>
      </x:c>
      <x:c r="I20" s="16"/>
      <x:c r="J20" s="17" t="str">
        <x:f>IF(I20="","",H20*I20)</x:f>
      </x:c>
      <x:c r="K20" s="12" t="str">
        <x:v>目录型号</x:v>
      </x:c>
      <x:c r="L20" s="12" t="str">
        <x:v>R/Rp1/2；316/PTFE；PN40；可拆洗滤芯</x:v>
      </x:c>
      <x:c r="M20" s="12" t="str">
        <x:v>装补水阀前；不放入低扬程循环回路</x:v>
      </x:c>
      <x:c r="N20" s="12" t="str">
        <x:v>https://www.genebre.com/y-strainer-pn-40-2460n-npt-thread</x:v>
      </x:c>
      <x:c r="O20" s="12" t="str">
        <x:v>未询价/未下单</x:v>
      </x:c>
    </x:row>
    <x:row r="21" ht="48" customHeight="1">
      <x:c r="A21" s="12" t="str">
        <x:v>LS6</x:v>
      </x:c>
      <x:c r="B21" s="12" t="str">
        <x:v>现场</x:v>
      </x:c>
      <x:c r="C21" s="12" t="str">
        <x:v>罐盖位置开关</x:v>
      </x:c>
      <x:c r="D21" s="12" t="str">
        <x:v>XCKM121</x:v>
      </x:c>
      <x:c r="E21" s="12" t="str">
        <x:v>Telemecanique Sensors</x:v>
      </x:c>
      <x:c r="F21" s="12" t="n">
        <x:v>1</x:v>
      </x:c>
      <x:c r="G21" s="12" t="str">
        <x:v>只</x:v>
      </x:c>
      <x:c r="H21" s="12" t="n">
        <x:f>F21*'项目与报价'!$B$5</x:f>
        <x:v>100</x:v>
      </x:c>
      <x:c r="I21" s="16"/>
      <x:c r="J21" s="17" t="str">
        <x:f>IF(I21="","",H21*I21)</x:f>
      </x:c>
      <x:c r="K21" s="12" t="str">
        <x:v>目录型号</x:v>
      </x:c>
      <x:c r="L21" s="12" t="str">
        <x:v>金属滚轮限位；1NC+1NO；Pg11；IP66</x:v>
      </x:c>
      <x:c r="M21" s="12" t="str">
        <x:v>30°凸轮；盖闭合使13/14 NO闭合→DI6；安装在≤60°C支架</x:v>
      </x:c>
      <x:c r="N21" s="12" t="str">
        <x:v>https://telemecaniquesensors.com/fr/fr/product/reference/XCKM121</x:v>
      </x:c>
      <x:c r="O21" s="12" t="str">
        <x:v>未询价/未下单</x:v>
      </x:c>
    </x:row>
    <x:row r="22" ht="48" customHeight="1">
      <x:c r="A22" s="12" t="str">
        <x:v>WC1</x:v>
      </x:c>
      <x:c r="B22" s="12" t="str">
        <x:v>线材</x:v>
      </x:c>
      <x:c r="C22" s="12" t="str">
        <x:v>M12传感器线</x:v>
      </x:c>
      <x:c r="D22" s="12" t="str">
        <x:v>EVT001</x:v>
      </x:c>
      <x:c r="E22" s="12" t="str">
        <x:v>ifm</x:v>
      </x:c>
      <x:c r="F22" s="12" t="n">
        <x:v>8</x:v>
      </x:c>
      <x:c r="G22" s="12" t="str">
        <x:v>条</x:v>
      </x:c>
      <x:c r="H22" s="12" t="n">
        <x:f>F22*'项目与报价'!$B$5</x:f>
        <x:v>800</x:v>
      </x:c>
      <x:c r="I22" s="16"/>
      <x:c r="J22" s="17" t="str">
        <x:f>IF(I22="","",H22*I22)</x:f>
      </x:c>
      <x:c r="K22" s="12" t="str">
        <x:v>目录型号</x:v>
      </x:c>
      <x:c r="L22" s="12" t="str">
        <x:v>A-coded 4针母直头；5m；无LED；PVC；-25..100°C</x:v>
      </x:c>
      <x:c r="M22" s="12" t="str">
        <x:v>T1/T2/LT/PT/PS/LSL/LSH/FT；裁切后每条≤5m；线头标号</x:v>
      </x:c>
      <x:c r="N22" s="12" t="str">
        <x:v>https://www.ifm.com/ifmweb/downcont.nsf/files/ifm-uk-cable/%24file/ifm-uk-cable.pdf</x:v>
      </x:c>
      <x:c r="O22" s="12" t="str">
        <x:v>未询价/未下单</x:v>
      </x:c>
    </x:row>
    <x:row r="23" ht="48" customHeight="1">
      <x:c r="A23" s="12" t="str">
        <x:v>WC2</x:v>
      </x:c>
      <x:c r="B23" s="12" t="str">
        <x:v>线材</x:v>
      </x:c>
      <x:c r="C23" s="12" t="str">
        <x:v>独立探头高温线</x:v>
      </x:c>
      <x:c r="D23" s="12" t="str">
        <x:v>00460033 / ÖLFLEX HEAT 180 SiHF 4G0.75</x:v>
      </x:c>
      <x:c r="E23" s="12" t="str">
        <x:v>LAPP</x:v>
      </x:c>
      <x:c r="F23" s="12" t="n">
        <x:v>10</x:v>
      </x:c>
      <x:c r="G23" s="12" t="str">
        <x:v>米</x:v>
      </x:c>
      <x:c r="H23" s="12" t="n">
        <x:f>F23*'项目与报价'!$B$5</x:f>
        <x:v>1000</x:v>
      </x:c>
      <x:c r="I23" s="16"/>
      <x:c r="J23" s="17" t="str">
        <x:f>IF(I23="","",H23*I23)</x:f>
      </x:c>
      <x:c r="K23" s="12" t="str">
        <x:v>目录型号</x:v>
      </x:c>
      <x:c r="L23" s="12" t="str">
        <x:v>4G0.75mm²硅胶；180°C</x:v>
      </x:c>
      <x:c r="M23" s="12" t="str">
        <x:v>T3/T4各5m；棕/蓝/黑为3线RTD，PE只接金属头；均长等截面</x:v>
      </x:c>
      <x:c r="N23" s="12" t="str">
        <x:v>https://e.lapp.com/apac/p/temperature-resistant-cables/oelflex-heat-180-sihf-3g2-5-0046020</x:v>
      </x:c>
      <x:c r="O23" s="12" t="str">
        <x:v>未询价/未下单</x:v>
      </x:c>
    </x:row>
    <x:row r="24" ht="48" customHeight="1">
      <x:c r="A24" s="12" t="str">
        <x:v>Q0</x:v>
      </x:c>
      <x:c r="B24" s="12" t="str">
        <x:v>电柜</x:v>
      </x:c>
      <x:c r="C24" s="12" t="str">
        <x:v>总隔离开关</x:v>
      </x:c>
      <x:c r="D24" s="12" t="str">
        <x:v>A9S60232</x:v>
      </x:c>
      <x:c r="E24" s="12" t="str">
        <x:v>Schneider Electric</x:v>
      </x:c>
      <x:c r="F24" s="12" t="n">
        <x:v>1</x:v>
      </x:c>
      <x:c r="G24" s="12" t="str">
        <x:v>只</x:v>
      </x:c>
      <x:c r="H24" s="12" t="n">
        <x:f>F24*'项目与报价'!$B$5</x:f>
        <x:v>100</x:v>
      </x:c>
      <x:c r="I24" s="16"/>
      <x:c r="J24" s="17" t="str">
        <x:f>IF(I24="","",H24*I24)</x:f>
      </x:c>
      <x:c r="K24" s="12" t="str">
        <x:v>目录型号</x:v>
      </x:c>
      <x:c r="L24" s="12" t="str">
        <x:v>2P 32A；DIN；可锁定</x:v>
      </x:c>
      <x:c r="M24" s="12" t="str">
        <x:v>230V L/N双极断开；PE连续</x:v>
      </x:c>
      <x:c r="N24" s="12" t="str">
        <x:v>https://www.se.com/es/es/product/A9S60232/</x:v>
      </x:c>
      <x:c r="O24" s="12" t="str">
        <x:v>未询价/未下单</x:v>
      </x:c>
    </x:row>
    <x:row r="25" ht="48" customHeight="1">
      <x:c r="A25" s="12" t="str">
        <x:v>QF0</x:v>
      </x:c>
      <x:c r="B25" s="12" t="str">
        <x:v>电柜</x:v>
      </x:c>
      <x:c r="C25" s="12" t="str">
        <x:v>总漏电/过流保护</x:v>
      </x:c>
      <x:c r="D25" s="12" t="str">
        <x:v>A9DC3620</x:v>
      </x:c>
      <x:c r="E25" s="12" t="str">
        <x:v>Schneider Electric</x:v>
      </x:c>
      <x:c r="F25" s="12" t="n">
        <x:v>1</x:v>
      </x:c>
      <x:c r="G25" s="12" t="str">
        <x:v>只</x:v>
      </x:c>
      <x:c r="H25" s="12" t="n">
        <x:f>F25*'项目与报价'!$B$5</x:f>
        <x:v>100</x:v>
      </x:c>
      <x:c r="I25" s="16"/>
      <x:c r="J25" s="17" t="str">
        <x:f>IF(I25="","",H25*I25)</x:f>
      </x:c>
      <x:c r="K25" s="12" t="str">
        <x:v>目录型号</x:v>
      </x:c>
      <x:c r="L25" s="12" t="str">
        <x:v>1P+N；C20；Type A；30mA；6kA</x:v>
      </x:c>
      <x:c r="M25" s="12" t="str">
        <x:v>现场20A专用回路；L/N方向按铭牌；PE不穿中性端</x:v>
      </x:c>
      <x:c r="N25" s="12" t="str">
        <x:v>https://www.se.com/uk/en/product/A9DC3620/</x:v>
      </x:c>
      <x:c r="O25" s="12" t="str">
        <x:v>未询价/未下单</x:v>
      </x:c>
    </x:row>
    <x:row r="26" ht="48" customHeight="1">
      <x:c r="A26" s="12" t="str">
        <x:v>QF1</x:v>
      </x:c>
      <x:c r="B26" s="12" t="str">
        <x:v>电柜</x:v>
      </x:c>
      <x:c r="C26" s="12" t="str">
        <x:v>加热支路断路器</x:v>
      </x:c>
      <x:c r="D26" s="12" t="str">
        <x:v>A9F84216</x:v>
      </x:c>
      <x:c r="E26" s="12" t="str">
        <x:v>Schneider Electric</x:v>
      </x:c>
      <x:c r="F26" s="12" t="n">
        <x:v>1</x:v>
      </x:c>
      <x:c r="G26" s="12" t="str">
        <x:v>只</x:v>
      </x:c>
      <x:c r="H26" s="12" t="n">
        <x:f>F26*'项目与报价'!$B$5</x:f>
        <x:v>100</x:v>
      </x:c>
      <x:c r="I26" s="16"/>
      <x:c r="J26" s="17" t="str">
        <x:f>IF(I26="","",H26*I26)</x:f>
      </x:c>
      <x:c r="K26" s="12" t="str">
        <x:v>目录型号</x:v>
      </x:c>
      <x:c r="L26" s="12" t="str">
        <x:v>2P C16；Acti9 iC60H</x:v>
      </x:c>
      <x:c r="M26" s="12" t="str">
        <x:v>3kW电阻负载；2.5mm²；253V上限电流测试</x:v>
      </x:c>
      <x:c r="N26" s="12" t="str">
        <x:v>https://www.se.com/ww/en/product/A9F84216</x:v>
      </x:c>
      <x:c r="O26" s="12" t="str">
        <x:v>未询价/未下单</x:v>
      </x:c>
    </x:row>
    <x:row r="27" ht="48" customHeight="1">
      <x:c r="A27" s="12" t="str">
        <x:v>QF2</x:v>
      </x:c>
      <x:c r="B27" s="12" t="str">
        <x:v>电柜</x:v>
      </x:c>
      <x:c r="C27" s="12" t="str">
        <x:v>控制支路断路器</x:v>
      </x:c>
      <x:c r="D27" s="12" t="str">
        <x:v>A9F84204</x:v>
      </x:c>
      <x:c r="E27" s="12" t="str">
        <x:v>Schneider Electric</x:v>
      </x:c>
      <x:c r="F27" s="12" t="n">
        <x:v>1</x:v>
      </x:c>
      <x:c r="G27" s="12" t="str">
        <x:v>只</x:v>
      </x:c>
      <x:c r="H27" s="12" t="n">
        <x:f>F27*'项目与报价'!$B$5</x:f>
        <x:v>100</x:v>
      </x:c>
      <x:c r="I27" s="16"/>
      <x:c r="J27" s="17" t="str">
        <x:f>IF(I27="","",H27*I27)</x:f>
      </x:c>
      <x:c r="K27" s="12" t="str">
        <x:v>目录型号</x:v>
      </x:c>
      <x:c r="L27" s="12" t="str">
        <x:v>2P C4；Acti9 iC60H</x:v>
      </x:c>
      <x:c r="M27" s="12" t="str">
        <x:v>电源/泵/风扇；HDR电源浪涌与冷启动实测</x:v>
      </x:c>
      <x:c r="N27" s="12" t="str">
        <x:v>https://www.se.com/ww/en/product/A9F84204</x:v>
      </x:c>
      <x:c r="O27" s="12" t="str">
        <x:v>未询价/未下单</x:v>
      </x:c>
    </x:row>
    <x:row r="28" ht="48" customHeight="1">
      <x:c r="A28" s="12" t="str">
        <x:v>PSU</x:v>
      </x:c>
      <x:c r="B28" s="12" t="str">
        <x:v>电柜</x:v>
      </x:c>
      <x:c r="C28" s="12" t="str">
        <x:v>24V DIN电源</x:v>
      </x:c>
      <x:c r="D28" s="12" t="str">
        <x:v>HDR-100-24</x:v>
      </x:c>
      <x:c r="E28" s="12" t="str">
        <x:v>Mean Well</x:v>
      </x:c>
      <x:c r="F28" s="12" t="n">
        <x:v>1</x:v>
      </x:c>
      <x:c r="G28" s="12" t="str">
        <x:v>台</x:v>
      </x:c>
      <x:c r="H28" s="12" t="n">
        <x:f>F28*'项目与报价'!$B$5</x:f>
        <x:v>100</x:v>
      </x:c>
      <x:c r="I28" s="16"/>
      <x:c r="J28" s="17" t="str">
        <x:f>IF(I28="","",H28*I28)</x:f>
      </x:c>
      <x:c r="K28" s="12" t="str">
        <x:v>目录型号</x:v>
      </x:c>
      <x:c r="L28" s="12" t="str">
        <x:v>24V 3.83A/92W；85..264VAC</x:v>
      </x:c>
      <x:c r="M28" s="12" t="str">
        <x:v>设计峰值预算≤3.1A；箱内≤40°C；OV30..36V由板eFuse截止</x:v>
      </x:c>
      <x:c r="N28" s="12" t="str">
        <x:v>https://www.meanwell.com/Upload/PDF/HDR-100/HDR-100-SPEC.PDF</x:v>
      </x:c>
      <x:c r="O28" s="12" t="str">
        <x:v>未询价/未下单</x:v>
      </x:c>
    </x:row>
    <x:row r="29" ht="48" customHeight="1">
      <x:c r="A29" s="12" t="str">
        <x:v>DC1..5</x:v>
      </x:c>
      <x:c r="B29" s="12" t="str">
        <x:v>电柜</x:v>
      </x:c>
      <x:c r="C29" s="12" t="str">
        <x:v>24V分支电子保护</x:v>
      </x:c>
      <x:c r="D29" s="12" t="str">
        <x:v>2908262 / PTCB E1 24DC/1-8A NO</x:v>
      </x:c>
      <x:c r="E29" s="12" t="str">
        <x:v>Phoenix Contact</x:v>
      </x:c>
      <x:c r="F29" s="12" t="n">
        <x:v>5</x:v>
      </x:c>
      <x:c r="G29" s="12" t="str">
        <x:v>只</x:v>
      </x:c>
      <x:c r="H29" s="12" t="n">
        <x:f>F29*'项目与报价'!$B$5</x:f>
        <x:v>500</x:v>
      </x:c>
      <x:c r="I29" s="16"/>
      <x:c r="J29" s="17" t="str">
        <x:f>IF(I29="","",H29*I29)</x:f>
      </x:c>
      <x:c r="K29" s="12" t="str">
        <x:v>目录型号</x:v>
      </x:c>
      <x:c r="L29" s="12" t="str">
        <x:v>18..30VDC；DC4设2A，其余1A；带状态NO触点</x:v>
      </x:c>
      <x:c r="M29" s="12" t="str">
        <x:v>PCB/HMI/传感器/安全链/阀报警各1；STB最大12W，安全链不可设1A；IN-只作自身供电，负载回流走0V母排</x:v>
      </x:c>
      <x:c r="N29" s="12" t="str">
        <x:v>https://www.phoenixcontact.com/pt-br/produtos/disjuntor-eletronico-de-protecao-ptcb-e1-24dc-1-8a-no-2908262</x:v>
      </x:c>
      <x:c r="O29" s="12" t="str">
        <x:v>未询价/未下单</x:v>
      </x:c>
    </x:row>
    <x:row r="30" ht="48" customHeight="1">
      <x:c r="A30" s="12" t="str">
        <x:v>SSR1</x:v>
      </x:c>
      <x:c r="B30" s="12" t="str">
        <x:v>电柜</x:v>
      </x:c>
      <x:c r="C30" s="12" t="str">
        <x:v>交流加热SSR带散热器</x:v>
      </x:c>
      <x:c r="D30" s="12" t="str">
        <x:v>G3PE-225B DC12-24</x:v>
      </x:c>
      <x:c r="E30" s="12" t="str">
        <x:v>Omron</x:v>
      </x:c>
      <x:c r="F30" s="12" t="n">
        <x:v>1</x:v>
      </x:c>
      <x:c r="G30" s="12" t="str">
        <x:v>只</x:v>
      </x:c>
      <x:c r="H30" s="12" t="n">
        <x:f>F30*'项目与报价'!$B$5</x:f>
        <x:v>100</x:v>
      </x:c>
      <x:c r="I30" s="16"/>
      <x:c r="J30" s="17" t="str">
        <x:f>IF(I30="","",H30*I30)</x:f>
      </x:c>
      <x:c r="K30" s="12" t="str">
        <x:v>目录型号</x:v>
      </x:c>
      <x:c r="L30" s="12" t="str">
        <x:v>零交越；单相25A@40°C；75..264VAC；内置散热器；DIN</x:v>
      </x:c>
      <x:c r="M30" s="12" t="str">
        <x:v>13.04A额定；控制≤7mA；B型号；箱内热试≤40°C并核查降额</x:v>
      </x:c>
      <x:c r="N30" s="12" t="str">
        <x:v>https://www.omron-ap.com/products/family/2001/specification.html</x:v>
      </x:c>
      <x:c r="O30" s="12" t="str">
        <x:v>未询价/未下单</x:v>
      </x:c>
    </x:row>
    <x:row r="31" ht="48" customHeight="1">
      <x:c r="A31" s="12" t="str">
        <x:v>K1/K2</x:v>
      </x:c>
      <x:c r="B31" s="12" t="str">
        <x:v>电柜</x:v>
      </x:c>
      <x:c r="C31" s="12" t="str">
        <x:v>串联加热接触器</x:v>
      </x:c>
      <x:c r="D31" s="12" t="str">
        <x:v>LC1D25BD</x:v>
      </x:c>
      <x:c r="E31" s="12" t="str">
        <x:v>Schneider Electric</x:v>
      </x:c>
      <x:c r="F31" s="12" t="n">
        <x:v>2</x:v>
      </x:c>
      <x:c r="G31" s="12" t="str">
        <x:v>只</x:v>
      </x:c>
      <x:c r="H31" s="12" t="n">
        <x:f>F31*'项目与报价'!$B$5</x:f>
        <x:v>200</x:v>
      </x:c>
      <x:c r="I31" s="16"/>
      <x:c r="J31" s="17" t="str">
        <x:f>IF(I31="","",H31*I31)</x:f>
      </x:c>
      <x:c r="K31" s="12" t="str">
        <x:v>目录型号</x:v>
      </x:c>
      <x:c r="L31" s="12" t="str">
        <x:v>24VDC线圈；3NO；AC1 40A≤60°C；辅助1NO+1NC</x:v>
      </x:c>
      <x:c r="M31" s="12" t="str">
        <x:v>L/N均串联穿过K1及K2；内置NC用于EDM，NO串联→DI4</x:v>
      </x:c>
      <x:c r="N31" s="12" t="str">
        <x:v>https://iportal.se.com/Contents/docs/SQD-LC1D25BD.PDF</x:v>
      </x:c>
      <x:c r="O31" s="12" t="str">
        <x:v>未询价/未下单</x:v>
      </x:c>
    </x:row>
    <x:row r="32" ht="48" customHeight="1">
      <x:c r="A32" s="12" t="str">
        <x:v>SR1</x:v>
      </x:c>
      <x:c r="B32" s="12" t="str">
        <x:v>电柜</x:v>
      </x:c>
      <x:c r="C32" s="12" t="str">
        <x:v>急停/重启监控继电器</x:v>
      </x:c>
      <x:c r="D32" s="12" t="str">
        <x:v>XPSUAF13AP</x:v>
      </x:c>
      <x:c r="E32" s="12" t="str">
        <x:v>Schneider Electric</x:v>
      </x:c>
      <x:c r="F32" s="12" t="n">
        <x:v>1</x:v>
      </x:c>
      <x:c r="G32" s="12" t="str">
        <x:v>只</x:v>
      </x:c>
      <x:c r="H32" s="12" t="n">
        <x:f>F32*'项目与报价'!$B$5</x:f>
        <x:v>100</x:v>
      </x:c>
      <x:c r="I32" s="16"/>
      <x:c r="J32" s="17" t="str">
        <x:f>IF(I32="","",H32*I32)</x:f>
      </x:c>
      <x:c r="K32" s="12" t="str">
        <x:v>目录型号</x:v>
      </x:c>
      <x:c r="L32" s="12" t="str">
        <x:v>24VAC/DC；双NC输入；人工监控复位；3NO安全输出</x:v>
      </x:c>
      <x:c r="M32" s="12" t="str">
        <x:v>A1受STB+低液位+压力许可供电；13/14→K1，23/24→K2，33/34→DI8</x:v>
      </x:c>
      <x:c r="N32" s="12" t="str">
        <x:v>https://iportal.se.com/Contents/docs/SQD-XPSUAF13AP_DATASHEET.PDF</x:v>
      </x:c>
      <x:c r="O32" s="12" t="str">
        <x:v>未询价/未下单</x:v>
      </x:c>
    </x:row>
    <x:row r="33" ht="48" customHeight="1">
      <x:c r="A33" s="12" t="str">
        <x:v>STB</x:v>
      </x:c>
      <x:c r="B33" s="12" t="str">
        <x:v>电柜</x:v>
      </x:c>
      <x:c r="C33" s="12" t="str">
        <x:v>独立超温限制器</x:v>
      </x:c>
      <x:c r="D33" s="12" t="str">
        <x:v>00564208 / 701150/8-01-0253-2001-25/005,058</x:v>
      </x:c>
      <x:c r="E33" s="12" t="str">
        <x:v>JUMO</x:v>
      </x:c>
      <x:c r="F33" s="12" t="n">
        <x:v>1</x:v>
      </x:c>
      <x:c r="G33" s="12" t="str">
        <x:v>台</x:v>
      </x:c>
      <x:c r="H33" s="12" t="n">
        <x:f>F33*'项目与报价'!$B$5</x:f>
        <x:v>100</x:v>
      </x:c>
      <x:c r="I33" s="16"/>
      <x:c r="J33" s="17" t="str">
        <x:f>IF(I33="","",H33*I33)</x:f>
      </x:c>
      <x:c r="K33" s="12" t="str">
        <x:v>目录型号</x:v>
      </x:c>
      <x:c r="L33" s="12" t="str">
        <x:v>2×Pt100 3线；AC/DC20..30V；STB O-function；含058批准配置</x:v>
      </x:c>
      <x:c r="M33" s="12" t="str">
        <x:v>95°C跳闸/低于90°C人工复位；14/16健康闭合；德语默认，配置留档</x:v>
      </x:c>
      <x:c r="N33" s="12" t="str">
        <x:v>https://www.jumo.net/attachments/JUMO/attachmentdownload?id=1239216</x:v>
      </x:c>
      <x:c r="O33" s="12" t="str">
        <x:v>未询价/未下单</x:v>
      </x:c>
    </x:row>
    <x:row r="34" ht="48" customHeight="1">
      <x:c r="A34" s="12" t="str">
        <x:v>KR1..9</x:v>
      </x:c>
      <x:c r="B34" s="12" t="str">
        <x:v>电柜</x:v>
      </x:c>
      <x:c r="C34" s="12" t="str">
        <x:v>中间继电器含底座</x:v>
      </x:c>
      <x:c r="D34" s="12" t="str">
        <x:v>2966171 / PLC-RSC-24DC/21</x:v>
      </x:c>
      <x:c r="E34" s="12" t="str">
        <x:v>Phoenix Contact</x:v>
      </x:c>
      <x:c r="F34" s="12" t="n">
        <x:v>9</x:v>
      </x:c>
      <x:c r="G34" s="12" t="str">
        <x:v>只</x:v>
      </x:c>
      <x:c r="H34" s="12" t="n">
        <x:f>F34*'项目与报价'!$B$5</x:f>
        <x:v>900</x:v>
      </x:c>
      <x:c r="I34" s="16"/>
      <x:c r="J34" s="17" t="str">
        <x:f>IF(I34="","",H34*I34)</x:f>
      </x:c>
      <x:c r="K34" s="12" t="str">
        <x:v>目录型号</x:v>
      </x:c>
      <x:c r="L34" s="12" t="str">
        <x:v>24VDC输入9mA；1CO；6A；DIN</x:v>
      </x:c>
      <x:c r="M34" s="12" t="str">
        <x:v>DO2、DO3、DO4、DO6各1；低液位、高液位、压力、急停健康各1；KR9并接DI8确保SR1输出≥10mA</x:v>
      </x:c>
      <x:c r="N34" s="12" t="str">
        <x:v>https://www.phoenixcontact.com/en-au/products/relay-module-plc-rsc-24dc21-2966171</x:v>
      </x:c>
      <x:c r="O34" s="12" t="str">
        <x:v>未询价/未下单</x:v>
      </x:c>
    </x:row>
    <x:row r="35" ht="48" customHeight="1">
      <x:c r="A35" s="12" t="str">
        <x:v>HMI</x:v>
      </x:c>
      <x:c r="B35" s="12" t="str">
        <x:v>电柜</x:v>
      </x:c>
      <x:c r="C35" s="12" t="str">
        <x:v>7英寸操作屏</x:v>
      </x:c>
      <x:c r="D35" s="12" t="str">
        <x:v>MT8072iP V2</x:v>
      </x:c>
      <x:c r="E35" s="12" t="str">
        <x:v>Weintek</x:v>
      </x:c>
      <x:c r="F35" s="12" t="n">
        <x:v>1</x:v>
      </x:c>
      <x:c r="G35" s="12" t="str">
        <x:v>台</x:v>
      </x:c>
      <x:c r="H35" s="12" t="n">
        <x:f>F35*'项目与报价'!$B$5</x:f>
        <x:v>100</x:v>
      </x:c>
      <x:c r="I35" s="16"/>
      <x:c r="J35" s="17" t="str">
        <x:f>IF(I35="","",H35*I35)</x:f>
      </x:c>
      <x:c r="K35" s="12" t="str">
        <x:v>目录型号</x:v>
      </x:c>
      <x:c r="L35" s="12" t="str">
        <x:v>800×480；24V350mA；COM2 RS485；开孔192×138mm</x:v>
      </x:c>
      <x:c r="M35" s="12" t="str">
        <x:v>19200/8E1；站1；与PCB相连；Windows EBPro 6.10.02.421</x:v>
      </x:c>
      <x:c r="N35" s="12" t="str">
        <x:v>https://dl.weintek.com/wksite/DataSheet/MT8072iP-Datasheet-eng.pdf</x:v>
      </x:c>
      <x:c r="O35" s="12" t="str">
        <x:v>未询价/未下单</x:v>
      </x:c>
    </x:row>
    <x:row r="36" ht="48" customHeight="1">
      <x:c r="A36" s="12" t="str">
        <x:v>S0</x:v>
      </x:c>
      <x:c r="B36" s="12" t="str">
        <x:v>电柜</x:v>
      </x:c>
      <x:c r="C36" s="12" t="str">
        <x:v>双NC急停按钮</x:v>
      </x:c>
      <x:c r="D36" s="12" t="str">
        <x:v>XB5AS8444</x:v>
      </x:c>
      <x:c r="E36" s="12" t="str">
        <x:v>Schneider Electric</x:v>
      </x:c>
      <x:c r="F36" s="12" t="n">
        <x:v>1</x:v>
      </x:c>
      <x:c r="G36" s="12" t="str">
        <x:v>套</x:v>
      </x:c>
      <x:c r="H36" s="12" t="n">
        <x:f>F36*'项目与报价'!$B$5</x:f>
        <x:v>100</x:v>
      </x:c>
      <x:c r="I36" s="16"/>
      <x:c r="J36" s="17" t="str">
        <x:f>IF(I36="","",H36*I36)</x:f>
      </x:c>
      <x:c r="K36" s="12" t="str">
        <x:v>目录型号</x:v>
      </x:c>
      <x:c r="L36" s="12" t="str">
        <x:v>Ø22/40mm；旋转解锁；2NC</x:v>
      </x:c>
      <x:c r="M36" s="12" t="str">
        <x:v>2NC至SR1双通道；须配黄色急停标牌</x:v>
      </x:c>
      <x:c r="N36" s="12" t="str">
        <x:v>https://eshop.se.com/in/emergency-stop.html</x:v>
      </x:c>
      <x:c r="O36" s="12" t="str">
        <x:v>未询价/未下单</x:v>
      </x:c>
    </x:row>
    <x:row r="37" ht="48" customHeight="1">
      <x:c r="A37" s="12" t="str">
        <x:v>S0A</x:v>
      </x:c>
      <x:c r="B37" s="12" t="str">
        <x:v>电柜</x:v>
      </x:c>
      <x:c r="C37" s="12" t="str">
        <x:v>急停监视附加NC</x:v>
      </x:c>
      <x:c r="D37" s="12" t="str">
        <x:v>ZBE102</x:v>
      </x:c>
      <x:c r="E37" s="12" t="str">
        <x:v>Schneider Electric</x:v>
      </x:c>
      <x:c r="F37" s="12" t="n">
        <x:v>1</x:v>
      </x:c>
      <x:c r="G37" s="12" t="str">
        <x:v>只</x:v>
      </x:c>
      <x:c r="H37" s="12" t="n">
        <x:f>F37*'项目与报价'!$B$5</x:f>
        <x:v>100</x:v>
      </x:c>
      <x:c r="I37" s="16"/>
      <x:c r="J37" s="17" t="str">
        <x:f>IF(I37="","",H37*I37)</x:f>
      </x:c>
      <x:c r="K37" s="12" t="str">
        <x:v>目录型号</x:v>
      </x:c>
      <x:c r="L37" s="12" t="str">
        <x:v>1NC螺钉接触模块；XB5兼容</x:v>
      </x:c>
      <x:c r="M37" s="12" t="str">
        <x:v>DC5第三触点→P_ES健康；DI7/KR8/阀供电；装配后核查机械同步</x:v>
      </x:c>
      <x:c r="N37" s="12" t="str">
        <x:v>https://www.se.com/ww/en/product/ZBE102</x:v>
      </x:c>
      <x:c r="O37" s="12" t="str">
        <x:v>未询价/未下单</x:v>
      </x:c>
    </x:row>
    <x:row r="38" ht="48" customHeight="1">
      <x:c r="A38" s="12" t="str">
        <x:v>S1/S2</x:v>
      </x:c>
      <x:c r="B38" s="12" t="str">
        <x:v>电柜</x:v>
      </x:c>
      <x:c r="C38" s="12" t="str">
        <x:v>硬件复位按钮</x:v>
      </x:c>
      <x:c r="D38" s="12" t="str">
        <x:v>XB5AA61</x:v>
      </x:c>
      <x:c r="E38" s="12" t="str">
        <x:v>Schneider Electric</x:v>
      </x:c>
      <x:c r="F38" s="12" t="n">
        <x:v>2</x:v>
      </x:c>
      <x:c r="G38" s="12" t="str">
        <x:v>只</x:v>
      </x:c>
      <x:c r="H38" s="12" t="n">
        <x:f>F38*'项目与报价'!$B$5</x:f>
        <x:v>200</x:v>
      </x:c>
      <x:c r="I38" s="16"/>
      <x:c r="J38" s="17" t="str">
        <x:f>IF(I38="","",H38*I38)</x:f>
      </x:c>
      <x:c r="K38" s="12" t="str">
        <x:v>目录型号</x:v>
      </x:c>
      <x:c r="L38" s="12" t="str">
        <x:v>蓝色瞬时；1NO；Ø22</x:v>
      </x:c>
      <x:c r="M38" s="12" t="str">
        <x:v>1个复位SR1(经EDM)，1个STB外部复位；不复用为软件启动</x:v>
      </x:c>
      <x:c r="N38" s="12" t="str">
        <x:v>https://www.se.com/ww/en/product/XB5AA61</x:v>
      </x:c>
      <x:c r="O38" s="12" t="str">
        <x:v>未询价/未下单</x:v>
      </x:c>
    </x:row>
    <x:row r="39" ht="48" customHeight="1">
      <x:c r="A39" s="12" t="str">
        <x:v>HLA</x:v>
      </x:c>
      <x:c r="B39" s="12" t="str">
        <x:v>电柜</x:v>
      </x:c>
      <x:c r="C39" s="12" t="str">
        <x:v>故障红灯</x:v>
      </x:c>
      <x:c r="D39" s="12" t="str">
        <x:v>XB5AVB4</x:v>
      </x:c>
      <x:c r="E39" s="12" t="str">
        <x:v>Schneider Electric</x:v>
      </x:c>
      <x:c r="F39" s="12" t="n">
        <x:v>1</x:v>
      </x:c>
      <x:c r="G39" s="12" t="str">
        <x:v>只</x:v>
      </x:c>
      <x:c r="H39" s="12" t="n">
        <x:f>F39*'项目与报价'!$B$5</x:f>
        <x:v>100</x:v>
      </x:c>
      <x:c r="I39" s="16"/>
      <x:c r="J39" s="17" t="str">
        <x:f>IF(I39="","",H39*I39)</x:f>
      </x:c>
      <x:c r="K39" s="12" t="str">
        <x:v>目录型号</x:v>
      </x:c>
      <x:c r="L39" s="12" t="str">
        <x:v>24VAC/DC LED；Ø22</x:v>
      </x:c>
      <x:c r="M39" s="12" t="str">
        <x:v>KR4 DO6报警触点供电；标注故障</x:v>
      </x:c>
      <x:c r="N39" s="12" t="str">
        <x:v>https://www.se.com/us/en/product/XB5AVB4/</x:v>
      </x:c>
      <x:c r="O39" s="12" t="str">
        <x:v>未询价/未下单</x:v>
      </x:c>
    </x:row>
    <x:row r="40" ht="48" customHeight="1">
      <x:c r="A40" s="12" t="str">
        <x:v>HA</x:v>
      </x:c>
      <x:c r="B40" s="12" t="str">
        <x:v>电柜</x:v>
      </x:c>
      <x:c r="C40" s="12" t="str">
        <x:v>故障蜂鸣器</x:v>
      </x:c>
      <x:c r="D40" s="12" t="str">
        <x:v>XB5KSB</x:v>
      </x:c>
      <x:c r="E40" s="12" t="str">
        <x:v>Schneider Electric</x:v>
      </x:c>
      <x:c r="F40" s="12" t="n">
        <x:v>1</x:v>
      </x:c>
      <x:c r="G40" s="12" t="str">
        <x:v>只</x:v>
      </x:c>
      <x:c r="H40" s="12" t="n">
        <x:f>F40*'项目与报价'!$B$5</x:f>
        <x:v>100</x:v>
      </x:c>
      <x:c r="I40" s="16"/>
      <x:c r="J40" s="17" t="str">
        <x:f>IF(I40="","",H40*I40)</x:f>
      </x:c>
      <x:c r="K40" s="12" t="str">
        <x:v>目录型号</x:v>
      </x:c>
      <x:c r="L40" s="12" t="str">
        <x:v>24VAC/DC；≤28mA；Ø22；连续/间歇</x:v>
      </x:c>
      <x:c r="M40" s="12" t="str">
        <x:v>KR4报警供电；持续警示；HMI静音功能待EBPro集成</x:v>
      </x:c>
      <x:c r="N40" s="12" t="str">
        <x:v>https://www.se.com/ph/en/product/XB5KSB/</x:v>
      </x:c>
      <x:c r="O40" s="12" t="str">
        <x:v>未询价/未下单</x:v>
      </x:c>
    </x:row>
    <x:row r="41" ht="48" customHeight="1">
      <x:c r="A41" s="12" t="str">
        <x:v>ENC</x:v>
      </x:c>
      <x:c r="B41" s="12" t="str">
        <x:v>电柜</x:v>
      </x:c>
      <x:c r="C41" s="12" t="str">
        <x:v>钢制控制箱带安装板</x:v>
      </x:c>
      <x:c r="D41" s="12" t="str">
        <x:v>NSYS3D8630P</x:v>
      </x:c>
      <x:c r="E41" s="12" t="str">
        <x:v>Schneider Electric</x:v>
      </x:c>
      <x:c r="F41" s="12" t="n">
        <x:v>1</x:v>
      </x:c>
      <x:c r="G41" s="12" t="str">
        <x:v>套</x:v>
      </x:c>
      <x:c r="H41" s="12" t="n">
        <x:f>F41*'项目与报价'!$B$5</x:f>
        <x:v>100</x:v>
      </x:c>
      <x:c r="I41" s="16"/>
      <x:c r="J41" s="17" t="str">
        <x:f>IF(I41="","",H41*I41)</x:f>
      </x:c>
      <x:c r="K41" s="12" t="str">
        <x:v>目录型号</x:v>
      </x:c>
      <x:c r="L41" s="12" t="str">
        <x:v>800×600×300mm；原箱IP66；含安装板</x:v>
      </x:c>
      <x:c r="M41" s="12" t="str">
        <x:v>安装HMI/风扇后整柜目标IP54；远离罐体蒸汽出口</x:v>
      </x:c>
      <x:c r="N41" s="12" t="str">
        <x:v>https://www.se.com/us/en/product/NSYS3D8630P/</x:v>
      </x:c>
      <x:c r="O41" s="12" t="str">
        <x:v>未询价/未下单</x:v>
      </x:c>
    </x:row>
    <x:row r="42" ht="48" customHeight="1">
      <x:c r="A42" s="12" t="str">
        <x:v>FAN</x:v>
      </x:c>
      <x:c r="B42" s="12" t="str">
        <x:v>电柜</x:v>
      </x:c>
      <x:c r="C42" s="12" t="str">
        <x:v>过滤风扇+出口格栅</x:v>
      </x:c>
      <x:c r="D42" s="12" t="str">
        <x:v>NSYCVF85M230PF</x:v>
      </x:c>
      <x:c r="E42" s="12" t="str">
        <x:v>Schneider Electric</x:v>
      </x:c>
      <x:c r="F42" s="12" t="n">
        <x:v>1</x:v>
      </x:c>
      <x:c r="G42" s="12" t="str">
        <x:v>套</x:v>
      </x:c>
      <x:c r="H42" s="12" t="n">
        <x:f>F42*'项目与报价'!$B$5</x:f>
        <x:v>100</x:v>
      </x:c>
      <x:c r="I42" s="16"/>
      <x:c r="J42" s="17" t="str">
        <x:f>IF(I42="","",H42*I42)</x:f>
      </x:c>
      <x:c r="K42" s="12" t="str">
        <x:v>目录型号</x:v>
      </x:c>
      <x:c r="L42" s="12" t="str">
        <x:v>230VAC；85m³/h；G2过滤；IP54；含出口格栅</x:v>
      </x:c>
      <x:c r="M42" s="12" t="str">
        <x:v>下进上出；实际开孔按到货图；滤堵/风扇停转温升试验</x:v>
      </x:c>
      <x:c r="N42" s="12" t="str">
        <x:v>https://eshop.se.com/sa/panel-builder</x:v>
      </x:c>
      <x:c r="O42" s="12" t="str">
        <x:v>未询价/未下单</x:v>
      </x:c>
    </x:row>
    <x:row r="43" ht="48" customHeight="1">
      <x:c r="A43" s="12" t="str">
        <x:v>TH</x:v>
      </x:c>
      <x:c r="B43" s="12" t="str">
        <x:v>电柜</x:v>
      </x:c>
      <x:c r="C43" s="12" t="str">
        <x:v>风扇温控器</x:v>
      </x:c>
      <x:c r="D43" s="12" t="str">
        <x:v>NSYCCOTHO</x:v>
      </x:c>
      <x:c r="E43" s="12" t="str">
        <x:v>Schneider Electric</x:v>
      </x:c>
      <x:c r="F43" s="12" t="n">
        <x:v>1</x:v>
      </x:c>
      <x:c r="G43" s="12" t="str">
        <x:v>只</x:v>
      </x:c>
      <x:c r="H43" s="12" t="n">
        <x:f>F43*'项目与报价'!$B$5</x:f>
        <x:v>100</x:v>
      </x:c>
      <x:c r="I43" s="16"/>
      <x:c r="J43" s="17" t="str">
        <x:f>IF(I43="","",H43*I43)</x:f>
      </x:c>
      <x:c r="K43" s="12" t="str">
        <x:v>目录型号</x:v>
      </x:c>
      <x:c r="L43" s="12" t="str">
        <x:v>0..60°C；NO触点；DIN</x:v>
      </x:c>
      <x:c r="M43" s="12" t="str">
        <x:v>设35°C启动风扇；不承担过程温度保护</x:v>
      </x:c>
      <x:c r="N43" s="12" t="str">
        <x:v>https://www.se.com/de/de/product/NSYCCOTHO/</x:v>
      </x:c>
      <x:c r="O43" s="12" t="str">
        <x:v>未询价/未下单</x:v>
      </x:c>
    </x:row>
    <x:row r="44" ht="48" customHeight="1">
      <x:c r="A44" s="12" t="str">
        <x:v>XTG</x:v>
      </x:c>
      <x:c r="B44" s="12" t="str">
        <x:v>电柜</x:v>
      </x:c>
      <x:c r="C44" s="12" t="str">
        <x:v>灰色DIN端子</x:v>
      </x:c>
      <x:c r="D44" s="12" t="str">
        <x:v>3209510 / PT 2.5</x:v>
      </x:c>
      <x:c r="E44" s="12" t="str">
        <x:v>Phoenix Contact</x:v>
      </x:c>
      <x:c r="F44" s="12" t="n">
        <x:v>56</x:v>
      </x:c>
      <x:c r="G44" s="12" t="str">
        <x:v>只</x:v>
      </x:c>
      <x:c r="H44" s="12" t="n">
        <x:f>F44*'项目与报价'!$B$5</x:f>
        <x:v>5600</x:v>
      </x:c>
      <x:c r="I44" s="16"/>
      <x:c r="J44" s="17" t="str">
        <x:f>IF(I44="","",H44*I44)</x:f>
      </x:c>
      <x:c r="K44" s="12" t="str">
        <x:v>目录型号</x:v>
      </x:c>
      <x:c r="L44" s="12" t="str">
        <x:v>2.5mm² Push-in；24A；800V；5.2mm宽</x:v>
      </x:c>
      <x:c r="M44" s="12" t="str">
        <x:v>按系统接线清单分组，不合并主回路与24V</x:v>
      </x:c>
      <x:c r="N44" s="12" t="str">
        <x:v>https://www.phoenixcontact.com/en-us/products/feed-through-terminal-block-pt-25-3209510</x:v>
      </x:c>
      <x:c r="O44" s="12" t="str">
        <x:v>未询价/未下单</x:v>
      </x:c>
    </x:row>
    <x:row r="45" ht="48" customHeight="1">
      <x:c r="A45" s="12" t="str">
        <x:v>XTB</x:v>
      </x:c>
      <x:c r="B45" s="12" t="str">
        <x:v>电柜</x:v>
      </x:c>
      <x:c r="C45" s="12" t="str">
        <x:v>蓝色DIN端子</x:v>
      </x:c>
      <x:c r="D45" s="12" t="str">
        <x:v>3209523 / PT 2.5 BU</x:v>
      </x:c>
      <x:c r="E45" s="12" t="str">
        <x:v>Phoenix Contact</x:v>
      </x:c>
      <x:c r="F45" s="12" t="n">
        <x:v>24</x:v>
      </x:c>
      <x:c r="G45" s="12" t="str">
        <x:v>只</x:v>
      </x:c>
      <x:c r="H45" s="12" t="n">
        <x:f>F45*'项目与报价'!$B$5</x:f>
        <x:v>2400</x:v>
      </x:c>
      <x:c r="I45" s="16"/>
      <x:c r="J45" s="17" t="str">
        <x:f>IF(I45="","",H45*I45)</x:f>
      </x:c>
      <x:c r="K45" s="12" t="str">
        <x:v>目录型号</x:v>
      </x:c>
      <x:c r="L45" s="12" t="str">
        <x:v>2.5mm² Push-in；24A</x:v>
      </x:c>
      <x:c r="M45" s="12" t="str">
        <x:v>N与0V各自分区，端子不跨接</x:v>
      </x:c>
      <x:c r="N45" s="12" t="str">
        <x:v>https://www.phoenixcontact.com/en-us/products/feed-through-terminal-block-pt-25-bu-3209523</x:v>
      </x:c>
      <x:c r="O45" s="12" t="str">
        <x:v>未询价/未下单</x:v>
      </x:c>
    </x:row>
    <x:row r="46" ht="48" customHeight="1">
      <x:c r="A46" s="12" t="str">
        <x:v>XTPE</x:v>
      </x:c>
      <x:c r="B46" s="12" t="str">
        <x:v>电柜</x:v>
      </x:c>
      <x:c r="C46" s="12" t="str">
        <x:v>PE DIN端子</x:v>
      </x:c>
      <x:c r="D46" s="12" t="str">
        <x:v>3209536 / PT 2.5-PE</x:v>
      </x:c>
      <x:c r="E46" s="12" t="str">
        <x:v>Phoenix Contact</x:v>
      </x:c>
      <x:c r="F46" s="12" t="n">
        <x:v>12</x:v>
      </x:c>
      <x:c r="G46" s="12" t="str">
        <x:v>只</x:v>
      </x:c>
      <x:c r="H46" s="12" t="n">
        <x:f>F46*'项目与报价'!$B$5</x:f>
        <x:v>1200</x:v>
      </x:c>
      <x:c r="I46" s="16"/>
      <x:c r="J46" s="17" t="str">
        <x:f>IF(I46="","",H46*I46)</x:f>
      </x:c>
      <x:c r="K46" s="12" t="str">
        <x:v>目录型号</x:v>
      </x:c>
      <x:c r="L46" s="12" t="str">
        <x:v>2.5mm²；黄绿；导轨接地</x:v>
      </x:c>
      <x:c r="M46" s="12" t="str">
        <x:v>柜/门/罐/加热器/泵/盖开关/探头头/传感器壳等按接地表</x:v>
      </x:c>
      <x:c r="N46" s="12" t="str">
        <x:v>https://www.phoenixcontact.com/en-us/products/ground-terminal-block-pt-25-pe-3209536</x:v>
      </x:c>
      <x:c r="O46" s="12" t="str">
        <x:v>未询价/未下单</x:v>
      </x:c>
    </x:row>
    <x:row r="47" ht="48" customHeight="1">
      <x:c r="A47" s="12" t="str">
        <x:v>XTEND</x:v>
      </x:c>
      <x:c r="B47" s="12" t="str">
        <x:v>电柜</x:v>
      </x:c>
      <x:c r="C47" s="12" t="str">
        <x:v>端子端板</x:v>
      </x:c>
      <x:c r="D47" s="12" t="str">
        <x:v>3030417 / D-ST 2.5</x:v>
      </x:c>
      <x:c r="E47" s="12" t="str">
        <x:v>Phoenix Contact</x:v>
      </x:c>
      <x:c r="F47" s="12" t="n">
        <x:v>12</x:v>
      </x:c>
      <x:c r="G47" s="12" t="str">
        <x:v>只</x:v>
      </x:c>
      <x:c r="H47" s="12" t="n">
        <x:f>F47*'项目与报价'!$B$5</x:f>
        <x:v>1200</x:v>
      </x:c>
      <x:c r="I47" s="16"/>
      <x:c r="J47" s="17" t="str">
        <x:f>IF(I47="","",H47*I47)</x:f>
      </x:c>
      <x:c r="K47" s="12" t="str">
        <x:v>目录型号</x:v>
      </x:c>
      <x:c r="L47" s="12" t="str">
        <x:v>灰色；PT2.5配套</x:v>
      </x:c>
      <x:c r="M47" s="12" t="str">
        <x:v>每组裸露端安装；禁止遗漏</x:v>
      </x:c>
      <x:c r="N47" s="12" t="str">
        <x:v>https://www.phoenixcontact.com/it-it/prodotti/piastra-terminale-d-st-25-3030417</x:v>
      </x:c>
      <x:c r="O47" s="12" t="str">
        <x:v>未询价/未下单</x:v>
      </x:c>
    </x:row>
    <x:row r="48" ht="48" customHeight="1">
      <x:c r="A48" s="12" t="str">
        <x:v>XTCLIP</x:v>
      </x:c>
      <x:c r="B48" s="12" t="str">
        <x:v>电柜</x:v>
      </x:c>
      <x:c r="C48" s="12" t="str">
        <x:v>DIN端挡</x:v>
      </x:c>
      <x:c r="D48" s="12" t="str">
        <x:v>3022276 / CLIPFIX 35-5</x:v>
      </x:c>
      <x:c r="E48" s="12" t="str">
        <x:v>Phoenix Contact</x:v>
      </x:c>
      <x:c r="F48" s="12" t="n">
        <x:v>16</x:v>
      </x:c>
      <x:c r="G48" s="12" t="str">
        <x:v>只</x:v>
      </x:c>
      <x:c r="H48" s="12" t="n">
        <x:f>F48*'项目与报价'!$B$5</x:f>
        <x:v>1600</x:v>
      </x:c>
      <x:c r="I48" s="16"/>
      <x:c r="J48" s="17" t="str">
        <x:f>IF(I48="","",H48*I48)</x:f>
      </x:c>
      <x:c r="K48" s="12" t="str">
        <x:v>目录型号</x:v>
      </x:c>
      <x:c r="L48" s="12" t="str">
        <x:v>NS35端挡</x:v>
      </x:c>
      <x:c r="M48" s="12" t="str">
        <x:v>8段导轨每段2只</x:v>
      </x:c>
      <x:c r="N48" s="12" t="str">
        <x:v>https://www.phoenixcontact.com/en-us/products/end-clamp-clipfix-35-5-3022276</x:v>
      </x:c>
      <x:c r="O48" s="12" t="str">
        <x:v>未询价/未下单</x:v>
      </x:c>
    </x:row>
    <x:row r="49" ht="48" customHeight="1">
      <x:c r="A49" s="12" t="str">
        <x:v>XTBUS</x:v>
      </x:c>
      <x:c r="B49" s="12" t="str">
        <x:v>电柜</x:v>
      </x:c>
      <x:c r="C49" s="12" t="str">
        <x:v>端子跨接件</x:v>
      </x:c>
      <x:c r="D49" s="12" t="str">
        <x:v>3030213 / FBS 10-5</x:v>
      </x:c>
      <x:c r="E49" s="12" t="str">
        <x:v>Phoenix Contact</x:v>
      </x:c>
      <x:c r="F49" s="12" t="n">
        <x:v>4</x:v>
      </x:c>
      <x:c r="G49" s="12" t="str">
        <x:v>只</x:v>
      </x:c>
      <x:c r="H49" s="12" t="n">
        <x:f>F49*'项目与报价'!$B$5</x:f>
        <x:v>400</x:v>
      </x:c>
      <x:c r="I49" s="16"/>
      <x:c r="J49" s="17" t="str">
        <x:f>IF(I49="","",H49*I49)</x:f>
      </x:c>
      <x:c r="K49" s="12" t="str">
        <x:v>目录型号</x:v>
      </x:c>
      <x:c r="L49" s="12" t="str">
        <x:v>10位5.2mm；PT2.5配套</x:v>
      </x:c>
      <x:c r="M49" s="12" t="str">
        <x:v>只跨同电位；切除脚后依厂家降额</x:v>
      </x:c>
      <x:c r="N49" s="12" t="str">
        <x:v>https://www.phoenixcontact.com/en-us/products/plug-in-bridge-fbs-10-5-3030213</x:v>
      </x:c>
      <x:c r="O49" s="12" t="str">
        <x:v>未询价/未下单</x:v>
      </x:c>
    </x:row>
    <x:row r="50" ht="48" customHeight="1">
      <x:c r="A50" s="12" t="str">
        <x:v>RAIL</x:v>
      </x:c>
      <x:c r="B50" s="12" t="str">
        <x:v>电柜</x:v>
      </x:c>
      <x:c r="C50" s="12" t="str">
        <x:v>35mm穿孔DIN导轨</x:v>
      </x:c>
      <x:c r="D50" s="12" t="str">
        <x:v>0801733 / NS35/7.5 PERF 2000MM</x:v>
      </x:c>
      <x:c r="E50" s="12" t="str">
        <x:v>Phoenix Contact</x:v>
      </x:c>
      <x:c r="F50" s="12" t="n">
        <x:v>2</x:v>
      </x:c>
      <x:c r="G50" s="12" t="str">
        <x:v>根</x:v>
      </x:c>
      <x:c r="H50" s="12" t="n">
        <x:f>F50*'项目与报价'!$B$5</x:f>
        <x:v>200</x:v>
      </x:c>
      <x:c r="I50" s="16"/>
      <x:c r="J50" s="17" t="str">
        <x:f>IF(I50="","",H50*I50)</x:f>
      </x:c>
      <x:c r="K50" s="12" t="str">
        <x:v>目录型号</x:v>
      </x:c>
      <x:c r="L50" s="12" t="str">
        <x:v>2m×35×7.5mm；镀锌钢</x:v>
      </x:c>
      <x:c r="M50" s="12" t="str">
        <x:v>总切长≤3m；8段尺寸见布置图；切口去毛刺</x:v>
      </x:c>
      <x:c r="N50" s="12" t="str">
        <x:v>https://www.phoenixcontact.com/en-us/products/din-rail-ns-35-75-perf-2000mm-0801733</x:v>
      </x:c>
      <x:c r="O50" s="12" t="str">
        <x:v>未询价/未下单</x:v>
      </x:c>
    </x:row>
    <x:row r="51" ht="48" customHeight="1">
      <x:c r="A51" s="12" t="str">
        <x:v>DB9</x:v>
      </x:c>
      <x:c r="B51" s="12" t="str">
        <x:v>电柜</x:v>
      </x:c>
      <x:c r="C51" s="12" t="str">
        <x:v>屏端RS485接头</x:v>
      </x:c>
      <x:c r="D51" s="12" t="str">
        <x:v>2761499 / SUBCON9/F-SH</x:v>
      </x:c>
      <x:c r="E51" s="12" t="str">
        <x:v>Phoenix Contact</x:v>
      </x:c>
      <x:c r="F51" s="12" t="n">
        <x:v>1</x:v>
      </x:c>
      <x:c r="G51" s="12" t="str">
        <x:v>只</x:v>
      </x:c>
      <x:c r="H51" s="12" t="n">
        <x:f>F51*'项目与报价'!$B$5</x:f>
        <x:v>100</x:v>
      </x:c>
      <x:c r="I51" s="16"/>
      <x:c r="J51" s="17" t="str">
        <x:f>IF(I51="","",H51*I51)</x:f>
      </x:c>
      <x:c r="K51" s="12" t="str">
        <x:v>目录型号</x:v>
      </x:c>
      <x:c r="L51" s="12" t="str">
        <x:v>DB9母；全针独立螺钉；带屏蔽壳</x:v>
      </x:c>
      <x:c r="M51" s="12" t="str">
        <x:v>pin2=D+，pin1=D-，pin5=GND；壳接屏蔽，不接24V</x:v>
      </x:c>
      <x:c r="N51" s="12" t="str">
        <x:v>https://www.phoenixcontact.com/en-us/products/data-plug-subcon-9f-sh-2761499</x:v>
      </x:c>
      <x:c r="O51" s="12" t="str">
        <x:v>未询价/未下单</x:v>
      </x:c>
    </x:row>
    <x:row r="52" ht="48" customHeight="1">
      <x:c r="A52" s="12" t="str">
        <x:v>RS485</x:v>
      </x:c>
      <x:c r="B52" s="12" t="str">
        <x:v>线材</x:v>
      </x:c>
      <x:c r="C52" s="12" t="str">
        <x:v>RS485电缆</x:v>
      </x:c>
      <x:c r="D52" s="12" t="str">
        <x:v>3106A.00152</x:v>
      </x:c>
      <x:c r="E52" s="12" t="str">
        <x:v>Belden</x:v>
      </x:c>
      <x:c r="F52" s="12" t="n">
        <x:v>2</x:v>
      </x:c>
      <x:c r="G52" s="12" t="str">
        <x:v>米</x:v>
      </x:c>
      <x:c r="H52" s="12" t="n">
        <x:f>F52*'项目与报价'!$B$5</x:f>
        <x:v>200</x:v>
      </x:c>
      <x:c r="I52" s="16"/>
      <x:c r="J52" s="17" t="str">
        <x:f>IF(I52="","",H52*I52)</x:f>
      </x:c>
      <x:c r="K52" s="12" t="str">
        <x:v>目录型号</x:v>
      </x:c>
      <x:c r="L52" s="12" t="str">
        <x:v>120Ω；22AWG双绞对+参考线+屏蔽；最大60°C</x:v>
      </x:c>
      <x:c r="M52" s="12" t="str">
        <x:v>供货152m卷或授权渠道裁切2m；远离加热线；单点壳PE</x:v>
      </x:c>
      <x:c r="N52" s="12" t="str">
        <x:v>https://www.belden.com/products/cable/fieldbus-cable/rs-485-cable/3106a</x:v>
      </x:c>
      <x:c r="O52" s="12" t="str">
        <x:v>未询价/未下单</x:v>
      </x:c>
    </x:row>
    <x:row r="53" ht="48" customHeight="1">
      <x:c r="A53" s="12" t="str">
        <x:v>ACIN</x:v>
      </x:c>
      <x:c r="B53" s="12" t="str">
        <x:v>线材</x:v>
      </x:c>
      <x:c r="C53" s="12" t="str">
        <x:v>主电源引线</x:v>
      </x:c>
      <x:c r="D53" s="12" t="str">
        <x:v>1119403 / ÖLFLEX CLASSIC 110 3G2.5</x:v>
      </x:c>
      <x:c r="E53" s="12" t="str">
        <x:v>LAPP</x:v>
      </x:c>
      <x:c r="F53" s="12" t="n">
        <x:v>3</x:v>
      </x:c>
      <x:c r="G53" s="12" t="str">
        <x:v>米</x:v>
      </x:c>
      <x:c r="H53" s="12" t="n">
        <x:f>F53*'项目与报价'!$B$5</x:f>
        <x:v>300</x:v>
      </x:c>
      <x:c r="I53" s="16"/>
      <x:c r="J53" s="17" t="str">
        <x:f>IF(I53="","",H53*I53)</x:f>
      </x:c>
      <x:c r="K53" s="12" t="str">
        <x:v>目录型号</x:v>
      </x:c>
      <x:c r="L53" s="12" t="str">
        <x:v>3G2.5mm²；300/500V</x:v>
      </x:c>
      <x:c r="M53" s="12" t="str">
        <x:v>现场20A固定专用回路；无普通10A/16A插头；外径8.0mm级</x:v>
      </x:c>
      <x:c r="N53" s="12" t="str">
        <x:v>https://www.lapp.com/en_CA/ca/oelflex-classic-110/p/1119403</x:v>
      </x:c>
      <x:c r="O53" s="12" t="str">
        <x:v>未询价/未下单</x:v>
      </x:c>
    </x:row>
    <x:row r="54" ht="48" customHeight="1">
      <x:c r="A54" s="12" t="str">
        <x:v>HEATWIRE</x:v>
      </x:c>
      <x:c r="B54" s="12" t="str">
        <x:v>线材</x:v>
      </x:c>
      <x:c r="C54" s="12" t="str">
        <x:v>加热器引线</x:v>
      </x:c>
      <x:c r="D54" s="12" t="str">
        <x:v>0046020 / ÖLFLEX HEAT180 SiHF 3G2.5</x:v>
      </x:c>
      <x:c r="E54" s="12" t="str">
        <x:v>LAPP</x:v>
      </x:c>
      <x:c r="F54" s="12" t="n">
        <x:v>3</x:v>
      </x:c>
      <x:c r="G54" s="12" t="str">
        <x:v>米</x:v>
      </x:c>
      <x:c r="H54" s="12" t="n">
        <x:f>F54*'项目与报价'!$B$5</x:f>
        <x:v>300</x:v>
      </x:c>
      <x:c r="I54" s="16"/>
      <x:c r="J54" s="17" t="str">
        <x:f>IF(I54="","",H54*I54)</x:f>
      </x:c>
      <x:c r="K54" s="12" t="str">
        <x:v>目录型号</x:v>
      </x:c>
      <x:c r="L54" s="12" t="str">
        <x:v>3G2.5mm²；硅胶180°C；300/500V</x:v>
      </x:c>
      <x:c r="M54" s="12" t="str">
        <x:v>接线盒≤100°C；金属壳保护接地；不悬空承重</x:v>
      </x:c>
      <x:c r="N54" s="12" t="str">
        <x:v>https://www.lapp.com/en_CA/ca/oelflex-heat-180-sihf/p/0046020</x:v>
      </x:c>
      <x:c r="O54" s="12" t="str">
        <x:v>未询价/未下单</x:v>
      </x:c>
    </x:row>
    <x:row r="55" ht="48" customHeight="1">
      <x:c r="A55" s="12" t="str">
        <x:v>PUMPWIRE</x:v>
      </x:c>
      <x:c r="B55" s="12" t="str">
        <x:v>线材</x:v>
      </x:c>
      <x:c r="C55" s="12" t="str">
        <x:v>泵/阀/盖开关引线</x:v>
      </x:c>
      <x:c r="D55" s="12" t="str">
        <x:v>0046002 / ÖLFLEX HEAT180 SiHF 3G0.75</x:v>
      </x:c>
      <x:c r="E55" s="12" t="str">
        <x:v>LAPP</x:v>
      </x:c>
      <x:c r="F55" s="12" t="n">
        <x:v>9</x:v>
      </x:c>
      <x:c r="G55" s="12" t="str">
        <x:v>米</x:v>
      </x:c>
      <x:c r="H55" s="12" t="n">
        <x:f>F55*'项目与报价'!$B$5</x:f>
        <x:v>900</x:v>
      </x:c>
      <x:c r="I55" s="16"/>
      <x:c r="J55" s="17" t="str">
        <x:f>IF(I55="","",H55*I55)</x:f>
      </x:c>
      <x:c r="K55" s="12" t="str">
        <x:v>目录型号</x:v>
      </x:c>
      <x:c r="L55" s="12" t="str">
        <x:v>3G0.75mm²；180°C</x:v>
      </x:c>
      <x:c r="M55" s="12" t="str">
        <x:v>各3m；盖开关只需2芯+PE；不将PE作信号</x:v>
      </x:c>
      <x:c r="N55" s="12" t="str">
        <x:v>https://e.lapp.com/apac/p/temperature-resistant-cables/oelflex-heat-180-sihf-3g2-5-0046020</x:v>
      </x:c>
      <x:c r="O55" s="12" t="str">
        <x:v>未询价/未下单</x:v>
      </x:c>
    </x:row>
    <x:row r="56" ht="48" customHeight="1">
      <x:c r="A56" s="12" t="str">
        <x:v>GLAND16</x:v>
      </x:c>
      <x:c r="B56" s="12" t="str">
        <x:v>装配</x:v>
      </x:c>
      <x:c r="C56" s="12" t="str">
        <x:v>M16电缆格兰</x:v>
      </x:c>
      <x:c r="D56" s="12" t="str">
        <x:v>53111010 / SKINTOP ST-M16×1.5</x:v>
      </x:c>
      <x:c r="E56" s="12" t="str">
        <x:v>LAPP</x:v>
      </x:c>
      <x:c r="F56" s="12" t="n">
        <x:v>13</x:v>
      </x:c>
      <x:c r="G56" s="12" t="str">
        <x:v>只</x:v>
      </x:c>
      <x:c r="H56" s="12" t="n">
        <x:f>F56*'项目与报价'!$B$5</x:f>
        <x:v>1300</x:v>
      </x:c>
      <x:c r="I56" s="16"/>
      <x:c r="J56" s="17" t="str">
        <x:f>IF(I56="","",H56*I56)</x:f>
      </x:c>
      <x:c r="K56" s="12" t="str">
        <x:v>目录型号</x:v>
      </x:c>
      <x:c r="L56" s="12" t="str">
        <x:v>夹持Ø4..10mm；灰色；PA</x:v>
      </x:c>
      <x:c r="M56" s="12" t="str">
        <x:v>8条M12+2独立RTD+泵+阀+盖开关，共13；盖开关端另Pg11格兰</x:v>
      </x:c>
      <x:c r="N56" s="12" t="str">
        <x:v>https://products.lappgroup.com/online-catalogue/cable-glands/skintop-cable-glands-plastic-metric/standard/skintop-st-m.html</x:v>
      </x:c>
      <x:c r="O56" s="12" t="str">
        <x:v>未询价/未下单</x:v>
      </x:c>
    </x:row>
    <x:row r="57" ht="48" customHeight="1">
      <x:c r="A57" s="12" t="str">
        <x:v>GLAND20</x:v>
      </x:c>
      <x:c r="B57" s="12" t="str">
        <x:v>装配</x:v>
      </x:c>
      <x:c r="C57" s="12" t="str">
        <x:v>M20电缆格兰</x:v>
      </x:c>
      <x:c r="D57" s="12" t="str">
        <x:v>53111020 / SKINTOP ST-M20×1.5</x:v>
      </x:c>
      <x:c r="E57" s="12" t="str">
        <x:v>LAPP</x:v>
      </x:c>
      <x:c r="F57" s="12" t="n">
        <x:v>2</x:v>
      </x:c>
      <x:c r="G57" s="12" t="str">
        <x:v>只</x:v>
      </x:c>
      <x:c r="H57" s="12" t="n">
        <x:f>F57*'项目与报价'!$B$5</x:f>
        <x:v>200</x:v>
      </x:c>
      <x:c r="I57" s="16"/>
      <x:c r="J57" s="17" t="str">
        <x:f>IF(I57="","",H57*I57)</x:f>
      </x:c>
      <x:c r="K57" s="12" t="str">
        <x:v>目录型号</x:v>
      </x:c>
      <x:c r="L57" s="12" t="str">
        <x:v>夹持Ø6..13mm</x:v>
      </x:c>
      <x:c r="M57" s="12" t="str">
        <x:v>主电源/加热器各1；配同规格锁紧螺母/密封圈</x:v>
      </x:c>
      <x:c r="N57" s="12" t="str">
        <x:v>https://products.lappgroup.com/online-catalogue/cable-glands/skintop-cable-glands-plastic-metric/standard/skintop-st-m.html</x:v>
      </x:c>
      <x:c r="O57" s="12" t="str">
        <x:v>未询价/未下单</x:v>
      </x:c>
    </x:row>
    <x:row r="58" ht="48" customHeight="1">
      <x:c r="A58" s="12" t="str">
        <x:v>FERRULE075</x:v>
      </x:c>
      <x:c r="B58" s="12" t="str">
        <x:v>装配</x:v>
      </x:c>
      <x:c r="C58" s="12" t="str">
        <x:v>0.75mm²管形端头</x:v>
      </x:c>
      <x:c r="D58" s="12" t="str">
        <x:v>3200519 / AI0.75-8 GY</x:v>
      </x:c>
      <x:c r="E58" s="12" t="str">
        <x:v>Phoenix Contact</x:v>
      </x:c>
      <x:c r="F58" s="12" t="n">
        <x:v>180</x:v>
      </x:c>
      <x:c r="G58" s="12" t="str">
        <x:v>只</x:v>
      </x:c>
      <x:c r="H58" s="12" t="n">
        <x:f>F58*'项目与报价'!$B$5</x:f>
        <x:v>18000</x:v>
      </x:c>
      <x:c r="I58" s="16"/>
      <x:c r="J58" s="17" t="str">
        <x:f>IF(I58="","",H58*I58)</x:f>
      </x:c>
      <x:c r="K58" s="12" t="str">
        <x:v>目录型号</x:v>
      </x:c>
      <x:c r="L58" s="12" t="str">
        <x:v>管长8mm；按端子剥线长度执行</x:v>
      </x:c>
      <x:c r="M58" s="12" t="str">
        <x:v>传感器0.34mm²不得硬套0.75；另选0.34端头</x:v>
      </x:c>
      <x:c r="N58" s="12" t="str">
        <x:v>https://www.phoenixcontact.com/en-us/products/ferrule-ai-075-8-gy-3200519</x:v>
      </x:c>
      <x:c r="O58" s="12" t="str">
        <x:v>未询价/未下单</x:v>
      </x:c>
    </x:row>
    <x:row r="59" ht="48" customHeight="1">
      <x:c r="A59" s="12" t="str">
        <x:v>FERRULE25</x:v>
      </x:c>
      <x:c r="B59" s="12" t="str">
        <x:v>装配</x:v>
      </x:c>
      <x:c r="C59" s="12" t="str">
        <x:v>2.5mm²管形端头</x:v>
      </x:c>
      <x:c r="D59" s="12" t="str">
        <x:v>3200522 / AI2.5-8 BU</x:v>
      </x:c>
      <x:c r="E59" s="12" t="str">
        <x:v>Phoenix Contact</x:v>
      </x:c>
      <x:c r="F59" s="12" t="n">
        <x:v>36</x:v>
      </x:c>
      <x:c r="G59" s="12" t="str">
        <x:v>只</x:v>
      </x:c>
      <x:c r="H59" s="12" t="n">
        <x:f>F59*'项目与报价'!$B$5</x:f>
        <x:v>3600</x:v>
      </x:c>
      <x:c r="I59" s="16"/>
      <x:c r="J59" s="17" t="str">
        <x:f>IF(I59="","",H59*I59)</x:f>
      </x:c>
      <x:c r="K59" s="12" t="str">
        <x:v>目录型号</x:v>
      </x:c>
      <x:c r="L59" s="12" t="str">
        <x:v>管长8mm</x:v>
      </x:c>
      <x:c r="M59" s="12" t="str">
        <x:v>加热/主电源/接地表；压接拉力检验</x:v>
      </x:c>
      <x:c r="N59" s="12" t="str">
        <x:v>https://www.phoenixcontact.com/en-us/products/ferrule-ai-25-8-bu-3200522</x:v>
      </x:c>
      <x:c r="O59" s="12" t="str">
        <x:v>未询价/未下单</x:v>
      </x:c>
    </x:row>
    <x:row r="60" ht="48" customHeight="1">
      <x:c r="A60" s="12" t="str">
        <x:v>TANK</x:v>
      </x:c>
      <x:c r="B60" s="12" t="str">
        <x:v>定制</x:v>
      </x:c>
      <x:c r="C60" s="12" t="str">
        <x:v>常压罐体总成</x:v>
      </x:c>
      <x:c r="D60" s="12" t="str">
        <x:v>TANK-V100-A02</x:v>
      </x:c>
      <x:c r="E60" s="12" t="str">
        <x:v>按本项目图纸/规格采购</x:v>
      </x:c>
      <x:c r="F60" s="12" t="n">
        <x:v>1</x:v>
      </x:c>
      <x:c r="G60" s="12" t="str">
        <x:v>套</x:v>
      </x:c>
      <x:c r="H60" s="12" t="n">
        <x:f>F60*'项目与报价'!$B$5</x:f>
        <x:v>100</x:v>
      </x:c>
      <x:c r="I60" s="16"/>
      <x:c r="J60" s="17" t="str">
        <x:f>IF(I60="","",H60*I60)</x:f>
      </x:c>
      <x:c r="K60" s="12" t="str">
        <x:v>项目图纸/标准件配置</x:v>
      </x:c>
      <x:c r="L60" s="12" t="str">
        <x:v>316L；内Ø400×有效直高800；壳2mm/底3mm；容积100.53L；25mm保温；支腿250mm</x:v>
      </x:c>
      <x:c r="M60" s="12" t="str">
        <x:v>工作70L；溢流H720；敞开DN25通气无阀；端口表/尺寸图配套</x:v>
      </x:c>
      <x:c r="N60" s="12" t="str"/>
      <x:c r="O60" s="12" t="str">
        <x:v>未询价/未下单</x:v>
      </x:c>
    </x:row>
    <x:row r="61" ht="48" customHeight="1">
      <x:c r="A61" s="12" t="str">
        <x:v>H1</x:v>
      </x:c>
      <x:c r="B61" s="12" t="str">
        <x:v>定制</x:v>
      </x:c>
      <x:c r="C61" s="12" t="str">
        <x:v>浸入式加热器</x:v>
      </x:c>
      <x:c r="D61" s="12" t="str">
        <x:v>TANK-H1-230-3000-A02</x:v>
      </x:c>
      <x:c r="E61" s="12" t="str">
        <x:v>按本项目图纸/规格采购</x:v>
      </x:c>
      <x:c r="F61" s="12" t="n">
        <x:v>1</x:v>
      </x:c>
      <x:c r="G61" s="12" t="str">
        <x:v>套</x:v>
      </x:c>
      <x:c r="H61" s="12" t="n">
        <x:f>F61*'项目与报价'!$B$5</x:f>
        <x:v>100</x:v>
      </x:c>
      <x:c r="I61" s="16"/>
      <x:c r="J61" s="17" t="str">
        <x:f>IF(I61="","",H61*I61)</x:f>
      </x:c>
      <x:c r="K61" s="12" t="str">
        <x:v>项目图纸/标准件配置</x:v>
      </x:c>
      <x:c r="L61" s="12" t="str">
        <x:v>230V/3kW±3%；316L Ø14；3U；冷段35/直段310、285、260/U弯R20；外端插入372；束径≤56；DN65PN16法兰</x:v>
      </x:c>
      <x:c r="M61" s="12" t="str">
        <x:v>H100；有效总长≥1.898m；功率1080/1000/920W并联；名义面负荷≤3.6W/cm²；PE螺柱；IP65接线盒；样件互配</x:v>
      </x:c>
      <x:c r="N61" s="12" t="str"/>
      <x:c r="O61" s="12" t="str">
        <x:v>未询价/未下单</x:v>
      </x:c>
    </x:row>
    <x:row r="62" ht="48" customHeight="1">
      <x:c r="A62" s="12" t="str">
        <x:v>PIPE</x:v>
      </x:c>
      <x:c r="B62" s="12" t="str">
        <x:v>定制</x:v>
      </x:c>
      <x:c r="C62" s="12" t="str">
        <x:v>DN15循环/补水/排水管包</x:v>
      </x:c>
      <x:c r="D62" s="12" t="str">
        <x:v>TANK-PIPE-DN15-A02</x:v>
      </x:c>
      <x:c r="E62" s="12" t="str">
        <x:v>按本项目图纸/规格采购</x:v>
      </x:c>
      <x:c r="F62" s="12" t="n">
        <x:v>1</x:v>
      </x:c>
      <x:c r="G62" s="12" t="str">
        <x:v>套</x:v>
      </x:c>
      <x:c r="H62" s="12" t="n">
        <x:f>F62*'项目与报价'!$B$5</x:f>
        <x:v>100</x:v>
      </x:c>
      <x:c r="I62" s="16"/>
      <x:c r="J62" s="17" t="str">
        <x:f>IF(I62="","",H62*I62)</x:f>
      </x:c>
      <x:c r="K62" s="12" t="str">
        <x:v>项目图纸/标准件配置</x:v>
      </x:c>
      <x:c r="L62" s="12" t="str">
        <x:v>316L管Ø21.3×2；循环总长≤2m/≤4弯；ISO7-1 R/Rp1/2；可拆活接4套</x:v>
      </x:c>
      <x:c r="M62" s="12" t="str">
        <x:v>循环不用过滤器/止回阀；补水另配调流+止回(冷水端)；管路按P&amp;ID分段尺寸</x:v>
      </x:c>
      <x:c r="N62" s="12" t="str"/>
      <x:c r="O62" s="12" t="str">
        <x:v>未询价/未下单</x:v>
      </x:c>
    </x:row>
    <x:row r="63" ht="48" customHeight="1">
      <x:c r="A63" s="12" t="str">
        <x:v>LIMIT</x:v>
      </x:c>
      <x:c r="B63" s="12" t="str">
        <x:v>定制</x:v>
      </x:c>
      <x:c r="C63" s="12" t="str">
        <x:v>补水限流孔组件</x:v>
      </x:c>
      <x:c r="D63" s="12" t="str">
        <x:v>TANK-ORIFICE-2P6MM-A02</x:v>
      </x:c>
      <x:c r="E63" s="12" t="str">
        <x:v>按本项目图纸/规格采购</x:v>
      </x:c>
      <x:c r="F63" s="12" t="n">
        <x:v>1</x:v>
      </x:c>
      <x:c r="G63" s="12" t="str">
        <x:v>只</x:v>
      </x:c>
      <x:c r="H63" s="12" t="n">
        <x:f>F63*'项目与报价'!$B$5</x:f>
        <x:v>100</x:v>
      </x:c>
      <x:c r="I63" s="16"/>
      <x:c r="J63" s="17" t="str">
        <x:f>IF(I63="","",H63*I63)</x:f>
      </x:c>
      <x:c r="K63" s="12" t="str">
        <x:v>项目图纸/标准件配置</x:v>
      </x:c>
      <x:c r="L63" s="12" t="str">
        <x:v>316L孔板；孔Ø2.6±0.05；DN15；可拆</x:v>
      </x:c>
      <x:c r="M63" s="12" t="str">
        <x:v>冷水入口1..3bar预期2.8..4.8L/min；实测≤5L/min；30min补水超时；70L约25min</x:v>
      </x:c>
      <x:c r="N63" s="12" t="str"/>
      <x:c r="O63" s="12" t="str">
        <x:v>未询价/未下单</x:v>
      </x:c>
    </x:row>
    <x:row r="64" ht="48" customHeight="1">
      <x:c r="A64" s="12" t="str">
        <x:v>CHECK</x:v>
      </x:c>
      <x:c r="B64" s="12" t="str">
        <x:v>定制</x:v>
      </x:c>
      <x:c r="C64" s="12" t="str">
        <x:v>冷水补水止回组件</x:v>
      </x:c>
      <x:c r="D64" s="12" t="str">
        <x:v>TANK-NRV-DN15-A02</x:v>
      </x:c>
      <x:c r="E64" s="12" t="str">
        <x:v>按本项目图纸/规格采购</x:v>
      </x:c>
      <x:c r="F64" s="12" t="n">
        <x:v>1</x:v>
      </x:c>
      <x:c r="G64" s="12" t="str">
        <x:v>只</x:v>
      </x:c>
      <x:c r="H64" s="12" t="n">
        <x:f>F64*'项目与报价'!$B$5</x:f>
        <x:v>100</x:v>
      </x:c>
      <x:c r="I64" s="16"/>
      <x:c r="J64" s="17" t="str">
        <x:f>IF(I64="","",H64*I64)</x:f>
      </x:c>
      <x:c r="K64" s="12" t="str">
        <x:v>项目图纸/标准件配置</x:v>
      </x:c>
      <x:c r="L64" s="12" t="str">
        <x:v>DN15 R/Rp1/2；316L/EPDM；PN10；开启压≤0.05bar；介质120°C</x:v>
      </x:c>
      <x:c r="M64" s="12" t="str">
        <x:v>供应商按此完整规格报价并提供证书；不在循环回路</x:v>
      </x:c>
      <x:c r="N64" s="12" t="str"/>
      <x:c r="O64" s="12" t="str">
        <x:v>未询价/未下单</x:v>
      </x:c>
    </x:row>
    <x:row r="65" ht="48" customHeight="1">
      <x:c r="A65" s="12" t="str">
        <x:v>INVENT</x:v>
      </x:c>
      <x:c r="B65" s="12" t="str">
        <x:v>定制</x:v>
      </x:c>
      <x:c r="C65" s="12" t="str">
        <x:v>通气/溢流防烫排水包</x:v>
      </x:c>
      <x:c r="D65" s="12" t="str">
        <x:v>TANK-VENT-OVERFLOW-A02</x:v>
      </x:c>
      <x:c r="E65" s="12" t="str">
        <x:v>按本项目图纸/规格采购</x:v>
      </x:c>
      <x:c r="F65" s="12" t="n">
        <x:v>1</x:v>
      </x:c>
      <x:c r="G65" s="12" t="str">
        <x:v>套</x:v>
      </x:c>
      <x:c r="H65" s="12" t="n">
        <x:f>F65*'项目与报价'!$B$5</x:f>
        <x:v>100</x:v>
      </x:c>
      <x:c r="I65" s="16"/>
      <x:c r="J65" s="17" t="str">
        <x:f>IF(I65="","",H65*I65)</x:f>
      </x:c>
      <x:c r="K65" s="12" t="str">
        <x:v>项目图纸/标准件配置</x:v>
      </x:c>
      <x:c r="L65" s="12" t="str">
        <x:v>DN25敞开通气鹅颈带可拆粗网；DN25溢流至安全漏斗；总长度各≤1m</x:v>
      </x:c>
      <x:c r="M65" s="12" t="str">
        <x:v>两个独立出口无阀无细滤；排放处防烫护罩；不密封盖</x:v>
      </x:c>
      <x:c r="N65" s="12" t="str"/>
      <x:c r="O65" s="12" t="str">
        <x:v>未询价/未下单</x:v>
      </x:c>
    </x:row>
    <x:row r="66" ht="48" customHeight="1">
      <x:c r="A66" s="12" t="str">
        <x:v>INTERNALWIRE</x:v>
      </x:c>
      <x:c r="B66" s="12" t="str">
        <x:v>装配</x:v>
      </x:c>
      <x:c r="C66" s="12" t="str">
        <x:v>电柜内部线材包</x:v>
      </x:c>
      <x:c r="D66" s="12" t="str">
        <x:v>TANK-WCAB-A02</x:v>
      </x:c>
      <x:c r="E66" s="12" t="str">
        <x:v>按本项目图纸/规格采购</x:v>
      </x:c>
      <x:c r="F66" s="12" t="n">
        <x:v>1</x:v>
      </x:c>
      <x:c r="G66" s="12" t="str">
        <x:v>包</x:v>
      </x:c>
      <x:c r="H66" s="12" t="n">
        <x:f>F66*'项目与报价'!$B$5</x:f>
        <x:v>100</x:v>
      </x:c>
      <x:c r="I66" s="16"/>
      <x:c r="J66" s="17" t="str">
        <x:f>IF(I66="","",H66*I66)</x:f>
      </x:c>
      <x:c r="K66" s="12" t="str">
        <x:v>项目图纸/标准件配置</x:v>
      </x:c>
      <x:c r="L66" s="12" t="str">
        <x:v>H07V-K 2.5棕5m/蓝5m/黄绿5m；0.75棕10m/蓝15m/黑15m；0.34屏蔽信号延长≤2m</x:v>
      </x:c>
      <x:c r="M66" s="12" t="str">
        <x:v>明确IEC60228 Class5；柜内≤60°C；主回路与弱电不同线槽</x:v>
      </x:c>
      <x:c r="N66" s="12" t="str"/>
      <x:c r="O66" s="12" t="str">
        <x:v>未询价/未下单</x:v>
      </x:c>
    </x:row>
    <x:row r="67" ht="48" customHeight="1">
      <x:c r="A67" s="12" t="str">
        <x:v>DUCT</x:v>
      </x:c>
      <x:c r="B67" s="12" t="str">
        <x:v>装配</x:v>
      </x:c>
      <x:c r="C67" s="12" t="str">
        <x:v>带盖线槽</x:v>
      </x:c>
      <x:c r="D67" s="12" t="str">
        <x:v>TANK-DUCT-A02</x:v>
      </x:c>
      <x:c r="E67" s="12" t="str">
        <x:v>按本项目图纸/规格采购</x:v>
      </x:c>
      <x:c r="F67" s="12" t="n">
        <x:v>1</x:v>
      </x:c>
      <x:c r="G67" s="12" t="str">
        <x:v>包</x:v>
      </x:c>
      <x:c r="H67" s="12" t="n">
        <x:f>F67*'项目与报价'!$B$5</x:f>
        <x:v>100</x:v>
      </x:c>
      <x:c r="I67" s="16"/>
      <x:c r="J67" s="17" t="str">
        <x:f>IF(I67="","",H67*I67)</x:f>
      </x:c>
      <x:c r="K67" s="12" t="str">
        <x:v>项目图纸/标准件配置</x:v>
      </x:c>
      <x:c r="L67" s="12" t="str">
        <x:v>阻燃PVC V0；40×60×2000mm共2根；锯齿间距8mm；带盖</x:v>
      </x:c>
      <x:c r="M67" s="12" t="str">
        <x:v>按柜图裁切；AC/DC分别走槽；余量20%</x:v>
      </x:c>
      <x:c r="N67" s="12" t="str"/>
      <x:c r="O67" s="12" t="str">
        <x:v>未询价/未下单</x:v>
      </x:c>
    </x:row>
    <x:row r="68" ht="48" customHeight="1">
      <x:c r="A68" s="12" t="str">
        <x:v>GLANDKIT</x:v>
      </x:c>
      <x:c r="B68" s="12" t="str">
        <x:v>装配</x:v>
      </x:c>
      <x:c r="C68" s="12" t="str">
        <x:v>格兰配套锁母/塞子</x:v>
      </x:c>
      <x:c r="D68" s="12" t="str">
        <x:v>TANK-GLANDKIT-A02</x:v>
      </x:c>
      <x:c r="E68" s="12" t="str">
        <x:v>按本项目图纸/规格采购</x:v>
      </x:c>
      <x:c r="F68" s="12" t="n">
        <x:v>1</x:v>
      </x:c>
      <x:c r="G68" s="12" t="str">
        <x:v>包</x:v>
      </x:c>
      <x:c r="H68" s="12" t="n">
        <x:f>F68*'项目与报价'!$B$5</x:f>
        <x:v>100</x:v>
      </x:c>
      <x:c r="I68" s="16"/>
      <x:c r="J68" s="17" t="str">
        <x:f>IF(I68="","",H68*I68)</x:f>
      </x:c>
      <x:c r="K68" s="12" t="str">
        <x:v>项目图纸/标准件配置</x:v>
      </x:c>
      <x:c r="L68" s="12" t="str">
        <x:v>M16锁母13/M20锁母2/EPDM面板密封圈15；盖开关Pg11格兰LAPP 53015020(Ø4..10)1及EPDM面密封圈1；M16防水堵头2</x:v>
      </x:c>
      <x:c r="M68" s="12" t="str">
        <x:v>与LAPP格兰螺纹同制式；Pg11格兰仅用于XCKM121现场口；机柜开孔后实测IP54；不得多线共普通单孔格兰</x:v>
      </x:c>
      <x:c r="N68" s="12" t="str">
        <x:v>https://www.lapp.com/en_US/us/skintop-st/skintop-str/p/53015020</x:v>
      </x:c>
      <x:c r="O68" s="12" t="str">
        <x:v>未询价/未下单</x:v>
      </x:c>
    </x:row>
    <x:row r="69" ht="48" customHeight="1">
      <x:c r="A69" s="12" t="str">
        <x:v>TINYFERRULE</x:v>
      </x:c>
      <x:c r="B69" s="12" t="str">
        <x:v>装配</x:v>
      </x:c>
      <x:c r="C69" s="12" t="str">
        <x:v>传感器细线端头</x:v>
      </x:c>
      <x:c r="D69" s="12" t="str">
        <x:v>TANK-AI0.34-8-A02</x:v>
      </x:c>
      <x:c r="E69" s="12" t="str">
        <x:v>按本项目图纸/规格采购</x:v>
      </x:c>
      <x:c r="F69" s="12" t="n">
        <x:v>64</x:v>
      </x:c>
      <x:c r="G69" s="12" t="str">
        <x:v>只</x:v>
      </x:c>
      <x:c r="H69" s="12" t="n">
        <x:f>F69*'项目与报价'!$B$5</x:f>
        <x:v>6400</x:v>
      </x:c>
      <x:c r="I69" s="16"/>
      <x:c r="J69" s="17" t="str">
        <x:f>IF(I69="","",H69*I69)</x:f>
      </x:c>
      <x:c r="K69" s="12" t="str">
        <x:v>项目图纸/标准件配置</x:v>
      </x:c>
      <x:c r="L69" s="12" t="str">
        <x:v>铜镀锡；0.34mm²/8mm；绝缘环；DIN46228-4</x:v>
      </x:c>
      <x:c r="M69" s="12" t="str">
        <x:v>仅EVT001 0.34mm²线使用；端子和导线拉脱试验</x:v>
      </x:c>
      <x:c r="N69" s="12" t="str"/>
      <x:c r="O69" s="12" t="str">
        <x:v>未询价/未下单</x:v>
      </x:c>
    </x:row>
    <x:row r="70" ht="48" customHeight="1">
      <x:c r="A70" s="12" t="str">
        <x:v>PEKIT</x:v>
      </x:c>
      <x:c r="B70" s="12" t="str">
        <x:v>装配</x:v>
      </x:c>
      <x:c r="C70" s="12" t="str">
        <x:v>保护接地五金</x:v>
      </x:c>
      <x:c r="D70" s="12" t="str">
        <x:v>TANK-PEKIT-A02</x:v>
      </x:c>
      <x:c r="E70" s="12" t="str">
        <x:v>按本项目图纸/规格采购</x:v>
      </x:c>
      <x:c r="F70" s="12" t="n">
        <x:v>1</x:v>
      </x:c>
      <x:c r="G70" s="12" t="str">
        <x:v>包</x:v>
      </x:c>
      <x:c r="H70" s="12" t="n">
        <x:f>F70*'项目与报价'!$B$5</x:f>
        <x:v>100</x:v>
      </x:c>
      <x:c r="I70" s="16"/>
      <x:c r="J70" s="17" t="str">
        <x:f>IF(I70="","",H70*I70)</x:f>
      </x:c>
      <x:c r="K70" s="12" t="str">
        <x:v>项目图纸/标准件配置</x:v>
      </x:c>
      <x:c r="L70" s="12" t="str">
        <x:v>A2 M6×16螺栓12/齿形垫圈24/M6螺母12/铜镀锡2.5mm²-M6环形端头24/黄绿门跨接软带2.5mm²×300mm</x:v>
      </x:c>
      <x:c r="M70" s="12" t="str">
        <x:v>PE独立螺柱去漆，双齿垫；防松；连接≤0.1Ω目标按测试方案</x:v>
      </x:c>
      <x:c r="N70" s="12" t="str"/>
      <x:c r="O70" s="12" t="str">
        <x:v>未询价/未下单</x:v>
      </x:c>
    </x:row>
    <x:row r="71" ht="48" customHeight="1">
      <x:c r="A71" s="12" t="str">
        <x:v>PCBMOUNT</x:v>
      </x:c>
      <x:c r="B71" s="12" t="str">
        <x:v>装配</x:v>
      </x:c>
      <x:c r="C71" s="12" t="str">
        <x:v>PCB支撑及防触盖</x:v>
      </x:c>
      <x:c r="D71" s="12" t="str">
        <x:v>TANK-PCBMOUNT-A02</x:v>
      </x:c>
      <x:c r="E71" s="12" t="str">
        <x:v>按本项目图纸/规格采购</x:v>
      </x:c>
      <x:c r="F71" s="12" t="n">
        <x:v>1</x:v>
      </x:c>
      <x:c r="G71" s="12" t="str">
        <x:v>套</x:v>
      </x:c>
      <x:c r="H71" s="12" t="n">
        <x:f>F71*'项目与报价'!$B$5</x:f>
        <x:v>100</x:v>
      </x:c>
      <x:c r="I71" s="16"/>
      <x:c r="J71" s="17" t="str">
        <x:f>IF(I71="","",H71*I71)</x:f>
      </x:c>
      <x:c r="K71" s="12" t="str">
        <x:v>项目图纸/标准件配置</x:v>
      </x:c>
      <x:c r="L71" s="12" t="str">
        <x:v>M3内外牙黄铜柱12mm×4；M3×8 A2螺钉8/绝缘肩垫4；透明PC V0护盖225×140×35mm</x:v>
      </x:c>
      <x:c r="M71" s="12" t="str">
        <x:v>板孔206×121mm；整柜安装；不将24V铜箔搭PE；透气且防落螺钉</x:v>
      </x:c>
      <x:c r="N71" s="12" t="str"/>
      <x:c r="O71" s="12" t="str">
        <x:v>未询价/未下单</x:v>
      </x:c>
    </x:row>
    <x:row r="72" ht="48" customHeight="1">
      <x:c r="A72" s="12" t="str">
        <x:v>SEALKIT</x:v>
      </x:c>
      <x:c r="B72" s="12" t="str">
        <x:v>装配</x:v>
      </x:c>
      <x:c r="C72" s="12" t="str">
        <x:v>管路/法兰密封及紧固包</x:v>
      </x:c>
      <x:c r="D72" s="12" t="str">
        <x:v>TANK-SEALKIT-A02</x:v>
      </x:c>
      <x:c r="E72" s="12" t="str">
        <x:v>按本项目图纸/规格采购</x:v>
      </x:c>
      <x:c r="F72" s="12" t="n">
        <x:v>1</x:v>
      </x:c>
      <x:c r="G72" s="12" t="str">
        <x:v>包</x:v>
      </x:c>
      <x:c r="H72" s="12" t="n">
        <x:f>F72*'项目与报价'!$B$5</x:f>
        <x:v>100</x:v>
      </x:c>
      <x:c r="I72" s="16"/>
      <x:c r="J72" s="17" t="str">
        <x:f>IF(I72="","",H72*I72)</x:f>
      </x:c>
      <x:c r="K72" s="12" t="str">
        <x:v>项目图纸/标准件配置</x:v>
      </x:c>
      <x:c r="L72" s="12" t="str">
        <x:v>DN65 PN16 EPDM全平垫1+备1/316 M16×60螺栓4+螺母4+垫片8；G1/2 FKM平垫4；PTFE密封带12mm×0.1mm×10m一卷</x:v>
      </x:c>
      <x:c r="M72" s="12" t="str">
        <x:v>法兰GB/T9124.1尺寸由双方图确认；ifm密封锥不用PTFE带；厂家自带密封另核收料</x:v>
      </x:c>
      <x:c r="N72" s="12" t="str"/>
      <x:c r="O72" s="12" t="str">
        <x:v>未询价/未下单</x:v>
      </x:c>
    </x:row>
    <x:row r="73" ht="48" customHeight="1">
      <x:c r="A73" s="12" t="str">
        <x:v>LABEL</x:v>
      </x:c>
      <x:c r="B73" s="12" t="str">
        <x:v>装配</x:v>
      </x:c>
      <x:c r="C73" s="12" t="str">
        <x:v>标识及紧固耗材包</x:v>
      </x:c>
      <x:c r="D73" s="12" t="str">
        <x:v>TANK-LABEL-A02</x:v>
      </x:c>
      <x:c r="E73" s="12" t="str">
        <x:v>按本项目图纸/规格采购</x:v>
      </x:c>
      <x:c r="F73" s="12" t="n">
        <x:v>1</x:v>
      </x:c>
      <x:c r="G73" s="12" t="str">
        <x:v>包</x:v>
      </x:c>
      <x:c r="H73" s="12" t="n">
        <x:f>F73*'项目与报价'!$B$5</x:f>
        <x:v>100</x:v>
      </x:c>
      <x:c r="I73" s="16"/>
      <x:c r="J73" s="17" t="str">
        <x:f>IF(I73="","",H73*I73)</x:f>
      </x:c>
      <x:c r="K73" s="12" t="str">
        <x:v>项目图纸/标准件配置</x:v>
      </x:c>
      <x:c r="L73" s="12" t="str">
        <x:v>接线号200/器件号80/黄底急停牌1/热表面牌4/设备铭牌1/316管夹DN15×8/扎带100/扎带座20/DIN紧固M4套32</x:v>
      </x:c>
      <x:c r="M73" s="12" t="str">
        <x:v>序列号/3kW230V/常压/工艺≤85°C；标签耐水耐热；绑线避开热管</x:v>
      </x:c>
      <x:c r="N73" s="12" t="str"/>
      <x:c r="O73" s="12" t="str">
        <x:v>未询价/未下单</x:v>
      </x:c>
    </x:row>
    <x:row r="74" ht="48" customHeight="1">
      <x:c r="A74" s="12" t="str">
        <x:v>WT3T4</x:v>
      </x:c>
      <x:c r="B74" s="12" t="str">
        <x:v>线束</x:v>
      </x:c>
      <x:c r="C74" s="12" t="str">
        <x:v>独立RTD线束加工</x:v>
      </x:c>
      <x:c r="D74" s="12" t="str">
        <x:v>TANK-WT3T4-A02</x:v>
      </x:c>
      <x:c r="E74" s="12" t="str">
        <x:v>按本项目图纸/规格采购</x:v>
      </x:c>
      <x:c r="F74" s="12" t="n">
        <x:v>2</x:v>
      </x:c>
      <x:c r="G74" s="12" t="str">
        <x:v>条</x:v>
      </x:c>
      <x:c r="H74" s="12" t="n">
        <x:f>F74*'项目与报价'!$B$5</x:f>
        <x:v>200</x:v>
      </x:c>
      <x:c r="I74" s="16"/>
      <x:c r="J74" s="17" t="str">
        <x:f>IF(I74="","",H74*I74)</x:f>
      </x:c>
      <x:c r="K74" s="12" t="str">
        <x:v>项目图纸/标准件配置</x:v>
      </x:c>
      <x:c r="L74" s="12" t="str">
        <x:v>4G0.75硅胶原料00460033，各5m；RTD3芯端子，PE接头壳</x:v>
      </x:c>
      <x:c r="M74" s="12" t="str">
        <x:v>T3→STB1/2/3，T4→6/7/8；同端双线接2/3、7/8</x:v>
      </x:c>
      <x:c r="N74" s="12" t="str"/>
      <x:c r="O74" s="12" t="str">
        <x:v>未询价/未下单</x:v>
      </x:c>
    </x:row>
    <x:row r="75" ht="48" customHeight="1">
      <x:c r="A75" s="12" t="str">
        <x:v>HARNESS</x:v>
      </x:c>
      <x:c r="B75" s="12" t="str">
        <x:v>线束</x:v>
      </x:c>
      <x:c r="C75" s="12" t="str">
        <x:v>电柜线束加工/端子标号</x:v>
      </x:c>
      <x:c r="D75" s="12" t="str">
        <x:v>TANK-WIRESET-A02</x:v>
      </x:c>
      <x:c r="E75" s="12" t="str">
        <x:v>按本项目图纸/规格采购</x:v>
      </x:c>
      <x:c r="F75" s="12" t="n">
        <x:v>1</x:v>
      </x:c>
      <x:c r="G75" s="12" t="str">
        <x:v>套</x:v>
      </x:c>
      <x:c r="H75" s="12" t="n">
        <x:f>F75*'项目与报价'!$B$5</x:f>
        <x:v>100</x:v>
      </x:c>
      <x:c r="I75" s="16"/>
      <x:c r="J75" s="17" t="str">
        <x:f>IF(I75="","",H75*I75)</x:f>
      </x:c>
      <x:c r="K75" s="12" t="str">
        <x:v>项目图纸/标准件配置</x:v>
      </x:c>
      <x:c r="L75" s="12" t="str">
        <x:v>按系统接线CSV逐行加工；弱电0.75/传感器0.34；主电2.5；所有端子与线号一致</x:v>
      </x:c>
      <x:c r="M75" s="12" t="str">
        <x:v>原材料另计，工时项目不重复计物料；100%导通/错线/PE检验</x:v>
      </x:c>
      <x:c r="N75" s="12" t="str"/>
      <x:c r="O75" s="12" t="str">
        <x:v>未询价/未下单</x:v>
      </x:c>
    </x:row>
    <x:row r="76" ht="48" customHeight="1">
      <x:c r="A76" s="12" t="str">
        <x:v>JUMPER</x:v>
      </x:c>
      <x:c r="B76" s="12" t="str">
        <x:v>装配</x:v>
      </x:c>
      <x:c r="C76" s="12" t="str">
        <x:v>端接跳帽及HMI电阻</x:v>
      </x:c>
      <x:c r="D76" s="12" t="str">
        <x:v>TANK-TERM-A02</x:v>
      </x:c>
      <x:c r="E76" s="12" t="str">
        <x:v>按本项目图纸/规格采购</x:v>
      </x:c>
      <x:c r="F76" s="12" t="n">
        <x:v>1</x:v>
      </x:c>
      <x:c r="G76" s="12" t="str">
        <x:v>包</x:v>
      </x:c>
      <x:c r="H76" s="12" t="n">
        <x:f>F76*'项目与报价'!$B$5</x:f>
        <x:v>100</x:v>
      </x:c>
      <x:c r="I76" s="16"/>
      <x:c r="J76" s="17" t="str">
        <x:f>IF(I76="","",H76*I76)</x:f>
      </x:c>
      <x:c r="K76" s="12" t="str">
        <x:v>项目图纸/标准件配置</x:v>
      </x:c>
      <x:c r="L76" s="12" t="str">
        <x:v>2.54mm短路帽1；120Ω1%0.25W轴向电阻1；绝缘热缩套2</x:v>
      </x:c>
      <x:c r="M76" s="12" t="str">
        <x:v>PCB JP1闭合；HMI端DB9 1/2加120Ω；只在总线两端端接</x:v>
      </x:c>
      <x:c r="N76" s="12" t="str"/>
      <x:c r="O76" s="12" t="str">
        <x:v>未询价/未下单</x:v>
      </x:c>
    </x:row>
  </x:sheetData>
  <x:pageMargins left="0.7" right="0.7" top="0.75" bottom="0.75" header="0.3" footer="0.3"/>
  <x:tableParts count="1">
    <x:tablePart xmlns:r="http://schemas.openxmlformats.org/officeDocument/2006/relationships" r:id="R8b6f7e34698b437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55" hidden="0" customWidth="1"/>
    <x:col min="4" max="4" width="28" hidden="0" customWidth="1"/>
    <x:col min="5" max="5" width="59" hidden="0" customWidth="1"/>
    <x:col min="6" max="6" width="12" hidden="0" customWidth="1"/>
    <x:col min="7" max="7" width="20" hidden="0" customWidth="1"/>
    <x:col min="8" max="8" width="17" hidden="0" customWidth="1"/>
    <x:col min="9" max="9" width="20" hidden="0" customWidth="1"/>
    <x:col min="10" max="10" width="44" hidden="0" customWidth="1"/>
    <x:col min="11" max="11" width="66" hidden="0" customWidth="1"/>
    <x:col min="12" max="12" width="60" hidden="0" customWidth="1"/>
  </x:cols>
  <x:sheetData>
    <x:row r="1" ht="34" customHeight="1">
      <x:c r="A1" s="8" t="str">
        <x:v>TANK-CTRL-A02 · PCB器件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197个电气器件 / 59个采购分组。报价损耗可改；物料PN已填不等于AVL放行。</x:v>
      </x:c>
    </x:row>
    <x:row r="5" ht="28" customHeight="1">
      <x:c r="A5" s="14" t="str">
        <x:v>完整MPN</x:v>
      </x:c>
      <x:c r="B5" s="14" t="str">
        <x:v>厂家</x:v>
      </x:c>
      <x:c r="C5" s="14" t="str">
        <x:v>位号</x:v>
      </x:c>
      <x:c r="D5" s="14" t="str">
        <x:v>值/功能</x:v>
      </x:c>
      <x:c r="E5" s="14" t="str">
        <x:v>封装</x:v>
      </x:c>
      <x:c r="F5" s="14" t="str">
        <x:v>每板数量</x:v>
      </x:c>
      <x:c r="G5" s="14" t="str">
        <x:v>本批数量含损耗</x:v>
      </x:c>
      <x:c r="H5" s="14" t="str">
        <x:v>报价单价 CNY</x:v>
      </x:c>
      <x:c r="I5" s="14" t="str">
        <x:v>本批小计 CNY</x:v>
      </x:c>
      <x:c r="J5" s="14" t="str">
        <x:v>额定规格</x:v>
      </x:c>
      <x:c r="K5" s="14" t="str">
        <x:v>厂家来源</x:v>
      </x:c>
      <x:c r="L5" s="14" t="str">
        <x:v>审核备注</x:v>
      </x:c>
    </x:row>
    <x:row r="6" ht="48" customHeight="1">
      <x:c r="A6" s="12" t="str">
        <x:v>1715721</x:v>
      </x:c>
      <x:c r="B6" s="12" t="str">
        <x:v>Phoenix Contact</x:v>
      </x:c>
      <x:c r="C6" s="12" t="str">
        <x:v>J1, J10, J11</x:v>
      </x:c>
      <x:c r="D6" s="12" t="str">
        <x:v>24V DC IN</x:v>
      </x:c>
      <x:c r="E6" s="12" t="str">
        <x:v>TerminalBlock_Phoenix:TerminalBlock_Phoenix_MKDS-1,5-2-5.08_1x02_P5.08mm_Horizontal</x:v>
      </x:c>
      <x:c r="F6" s="12" t="n">
        <x:v>3</x:v>
      </x:c>
      <x:c r="G6" s="12" t="n">
        <x:f>CEILING(F6*'项目与报价'!$B$5*(1+'项目与报价'!$B$6),1)</x:f>
        <x:v>306</x:v>
      </x:c>
      <x:c r="H6" s="16"/>
      <x:c r="I6" s="17" t="str">
        <x:f>IF(H6="","",G6*H6)</x:f>
      </x:c>
      <x:c r="J6" s="12" t="str">
        <x:v>THT,5.08mm</x:v>
      </x:c>
      <x:c r="K6" s="12" t="str">
        <x:v>https://www.phoenixcontact.com/en-us/products/1715721</x:v>
      </x:c>
      <x:c r="L6" s="12" t="str">
        <x:v>MKDS 1.5,5.08mm; tighten0.5-0.6Nm while supporting connector</x:v>
      </x:c>
    </x:row>
    <x:row r="7" ht="48" customHeight="1">
      <x:c r="A7" s="12" t="str">
        <x:v>0451001.NRL</x:v>
      </x:c>
      <x:c r="B7" s="12" t="str">
        <x:v>Littelfuse</x:v>
      </x:c>
      <x:c r="C7" s="12" t="str">
        <x:v>F1</x:v>
      </x:c>
      <x:c r="D7" s="12" t="str">
        <x:v>1A</x:v>
      </x:c>
      <x:c r="E7" s="12" t="str">
        <x:v>Fuse:Fuse_Littelfuse-NANO2-451_453</x:v>
      </x:c>
      <x:c r="F7" s="12" t="n">
        <x:v>1</x:v>
      </x:c>
      <x:c r="G7" s="12" t="n">
        <x:f>CEILING(F7*'项目与报价'!$B$5*(1+'项目与报价'!$B$6),1)</x:f>
        <x:v>102</x:v>
      </x:c>
      <x:c r="H7" s="16"/>
      <x:c r="I7" s="17" t="str">
        <x:f>IF(H7="","",G7*H7)</x:f>
      </x:c>
      <x:c r="J7" s="12" t="str">
        <x:v>1A,125VDC,fast</x:v>
      </x:c>
      <x:c r="K7" s="12" t="str">
        <x:v>https://www.littelfuse.com/products/fuses/surface-mount-fuses/451</x:v>
      </x:c>
      <x:c r="L7" s="12" t="str">
        <x:v>Surge/fuse coordination must be tested</x:v>
      </x:c>
    </x:row>
    <x:row r="8" ht="48" customHeight="1">
      <x:c r="A8" s="12" t="str">
        <x:v>SMBJ30CA</x:v>
      </x:c>
      <x:c r="B8" s="12" t="str">
        <x:v>Littelfuse</x:v>
      </x:c>
      <x:c r="C8" s="12" t="str">
        <x:v>D2</x:v>
      </x:c>
      <x:c r="D8" s="12" t="str">
        <x:v>SMBJ30CA</x:v>
      </x:c>
      <x:c r="E8" s="12" t="str">
        <x:v>Diode_SMD:D_SMB</x:v>
      </x:c>
      <x:c r="F8" s="12" t="n">
        <x:v>1</x:v>
      </x:c>
      <x:c r="G8" s="12" t="n">
        <x:f>CEILING(F8*'项目与报价'!$B$5*(1+'项目与报价'!$B$6),1)</x:f>
        <x:v>102</x:v>
      </x:c>
      <x:c r="H8" s="16"/>
      <x:c r="I8" s="17" t="str">
        <x:f>IF(H8="","",G8*H8)</x:f>
      </x:c>
      <x:c r="J8" s="12" t="str">
        <x:v>bidirectional,30V standoff,48.4V clamp @12.4A</x:v>
      </x:c>
      <x:c r="K8" s="12" t="str">
        <x:v>https://www.littelfuse.com/assetdocs/tvs-diodes-smbj-datasheet?assetguid=94c3355c-11ce-4d5b-a66f-52c54e192457</x:v>
      </x:c>
      <x:c r="L8" s="12" t="str"/>
    </x:row>
    <x:row r="9" ht="48" customHeight="1">
      <x:c r="A9" s="12" t="str">
        <x:v>EEH-ZC1J470P</x:v>
      </x:c>
      <x:c r="B9" s="12" t="str">
        <x:v>Panasonic</x:v>
      </x:c>
      <x:c r="C9" s="12" t="str">
        <x:v>C1</x:v>
      </x:c>
      <x:c r="D9" s="12" t="str">
        <x:v>47u</x:v>
      </x:c>
      <x:c r="E9" s="12" t="str">
        <x:v>Capacitor_SMD:CP_Elec_8x10.5</x:v>
      </x:c>
      <x:c r="F9" s="12" t="n">
        <x:v>1</x:v>
      </x:c>
      <x:c r="G9" s="12" t="n">
        <x:f>CEILING(F9*'项目与报价'!$B$5*(1+'项目与报价'!$B$6),1)</x:f>
        <x:v>102</x:v>
      </x:c>
      <x:c r="H9" s="16"/>
      <x:c r="I9" s="17" t="str">
        <x:f>IF(H9="","",G9*H9)</x:f>
      </x:c>
      <x:c r="J9" s="12" t="str">
        <x:v>47uF,63V,hybrid,125C,8x10.2mm</x:v>
      </x:c>
      <x:c r="K9" s="12" t="str">
        <x:v>https://industrial.panasonic.com/ww/products/pt/EEHZC1J470P</x:v>
      </x:c>
      <x:c r="L9" s="12" t="str"/>
    </x:row>
    <x:row r="10" ht="48" customHeight="1">
      <x:c r="A10" s="12" t="str">
        <x:v>GRM21BR72A104KA01L</x:v>
      </x:c>
      <x:c r="B10" s="12" t="str">
        <x:v>Murata</x:v>
      </x:c>
      <x:c r="C10" s="12" t="str">
        <x:v>C2, C91</x:v>
      </x:c>
      <x:c r="D10" s="12" t="str">
        <x:v>100n</x:v>
      </x:c>
      <x:c r="E10" s="12" t="str">
        <x:v>Capacitor_SMD:C_0805_2012Metric</x:v>
      </x:c>
      <x:c r="F10" s="12" t="n">
        <x:v>2</x:v>
      </x:c>
      <x:c r="G10" s="12" t="n">
        <x:f>CEILING(F10*'项目与报价'!$B$5*(1+'项目与报价'!$B$6),1)</x:f>
        <x:v>204</x:v>
      </x:c>
      <x:c r="H10" s="16"/>
      <x:c r="I10" s="17" t="str">
        <x:f>IF(H10="","",G10*H10)</x:f>
      </x:c>
      <x:c r="J10" s="12" t="str">
        <x:v>X7R,100V</x:v>
      </x:c>
      <x:c r="K10" s="12" t="str">
        <x:v>https://www.murata.com/en-global/products/productdetail?partno=GRM21BR72A104KA01L</x:v>
      </x:c>
      <x:c r="L10" s="12" t="str"/>
    </x:row>
    <x:row r="11" ht="48" customHeight="1">
      <x:c r="A11" s="12" t="str">
        <x:v>R-78HB5.0-0.5</x:v>
      </x:c>
      <x:c r="B11" s="12" t="str">
        <x:v>RECOM</x:v>
      </x:c>
      <x:c r="C11" s="12" t="str">
        <x:v>U1</x:v>
      </x:c>
      <x:c r="D11" s="12" t="str">
        <x:v>R-78HB5.0-0.5</x:v>
      </x:c>
      <x:c r="E11" s="12" t="str">
        <x:v>Converter_DCDC:Converter_DCDC_RECOM_R-78HB-0.5_THT</x:v>
      </x:c>
      <x:c r="F11" s="12" t="n">
        <x:v>1</x:v>
      </x:c>
      <x:c r="G11" s="12" t="n">
        <x:f>CEILING(F11*'项目与报价'!$B$5*(1+'项目与报价'!$B$6),1)</x:f>
        <x:v>102</x:v>
      </x:c>
      <x:c r="H11" s="16"/>
      <x:c r="I11" s="17" t="str">
        <x:f>IF(H11="","",G11*H11)</x:f>
      </x:c>
      <x:c r="J11" s="12" t="str">
        <x:v>9-72V input,5V/0.5A</x:v>
      </x:c>
      <x:c r="K11" s="12" t="str">
        <x:v>https://www.recom-power.com/en/products/switching-regulators.html</x:v>
      </x:c>
      <x:c r="L11" s="12" t="str"/>
    </x:row>
    <x:row r="12" ht="48" customHeight="1">
      <x:c r="A12" s="12" t="str">
        <x:v>R-78HB12-0.5</x:v>
      </x:c>
      <x:c r="B12" s="12" t="str">
        <x:v>RECOM</x:v>
      </x:c>
      <x:c r="C12" s="12" t="str">
        <x:v>U2</x:v>
      </x:c>
      <x:c r="D12" s="12" t="str">
        <x:v>R-78HB12-0.5</x:v>
      </x:c>
      <x:c r="E12" s="12" t="str">
        <x:v>Converter_DCDC:Converter_DCDC_RECOM_R-78HB-0.5_THT</x:v>
      </x:c>
      <x:c r="F12" s="12" t="n">
        <x:v>1</x:v>
      </x:c>
      <x:c r="G12" s="12" t="n">
        <x:f>CEILING(F12*'项目与报价'!$B$5*(1+'项目与报价'!$B$6),1)</x:f>
        <x:v>102</x:v>
      </x:c>
      <x:c r="H12" s="16"/>
      <x:c r="I12" s="17" t="str">
        <x:f>IF(H12="","",G12*H12)</x:f>
      </x:c>
      <x:c r="J12" s="12" t="str">
        <x:v>17-72V input,12V/0.5A</x:v>
      </x:c>
      <x:c r="K12" s="12" t="str">
        <x:v>https://www.recom-power.com/en/products/switching-regulators.html</x:v>
      </x:c>
      <x:c r="L12" s="12" t="str"/>
    </x:row>
    <x:row r="13" ht="48" customHeight="1">
      <x:c r="A13" s="12" t="str">
        <x:v>GRM21BR61E106KA73L</x:v>
      </x:c>
      <x:c r="B13" s="12" t="str">
        <x:v>Murata</x:v>
      </x:c>
      <x:c r="C13" s="12" t="str">
        <x:v>C3, C4, C6</x:v>
      </x:c>
      <x:c r="D13" s="12" t="str">
        <x:v>10u</x:v>
      </x:c>
      <x:c r="E13" s="12" t="str">
        <x:v>Capacitor_SMD:C_0805_2012Metric</x:v>
      </x:c>
      <x:c r="F13" s="12" t="n">
        <x:v>3</x:v>
      </x:c>
      <x:c r="G13" s="12" t="n">
        <x:f>CEILING(F13*'项目与报价'!$B$5*(1+'项目与报价'!$B$6),1)</x:f>
        <x:v>306</x:v>
      </x:c>
      <x:c r="H13" s="16"/>
      <x:c r="I13" s="17" t="str">
        <x:f>IF(H13="","",G13*H13)</x:f>
      </x:c>
      <x:c r="J13" s="12" t="str">
        <x:v>X5R,25V</x:v>
      </x:c>
      <x:c r="K13" s="12" t="str">
        <x:v>https://www.murata.com/en-global/products/productdetail?partno=GRM21BR61E106KA73L</x:v>
      </x:c>
      <x:c r="L13" s="12" t="str"/>
    </x:row>
    <x:row r="14" ht="48" customHeight="1">
      <x:c r="A14" s="12" t="str">
        <x:v>AP2112K-3.3TRG1</x:v>
      </x:c>
      <x:c r="B14" s="12" t="str">
        <x:v>Diodes Incorporated</x:v>
      </x:c>
      <x:c r="C14" s="12" t="str">
        <x:v>U3</x:v>
      </x:c>
      <x:c r="D14" s="12" t="str">
        <x:v>AP2112K-3.3</x:v>
      </x:c>
      <x:c r="E14" s="12" t="str">
        <x:v>Package_TO_SOT_SMD:SOT-23-5</x:v>
      </x:c>
      <x:c r="F14" s="12" t="n">
        <x:v>1</x:v>
      </x:c>
      <x:c r="G14" s="12" t="n">
        <x:f>CEILING(F14*'项目与报价'!$B$5*(1+'项目与报价'!$B$6),1)</x:f>
        <x:v>102</x:v>
      </x:c>
      <x:c r="H14" s="16"/>
      <x:c r="I14" s="17" t="str">
        <x:f>IF(H14="","",G14*H14)</x:f>
      </x:c>
      <x:c r="J14" s="12" t="str">
        <x:v>3.3V,SOT25</x:v>
      </x:c>
      <x:c r="K14" s="12" t="str">
        <x:v>https://www.diodes.com/assets/Datasheets/AP2112.pdf</x:v>
      </x:c>
      <x:c r="L14" s="12" t="str"/>
    </x:row>
    <x:row r="15" ht="48" customHeight="1">
      <x:c r="A15" s="12" t="str">
        <x:v>GRM21BR71E105KA99L</x:v>
      </x:c>
      <x:c r="B15" s="12" t="str">
        <x:v>Murata</x:v>
      </x:c>
      <x:c r="C15" s="12" t="str">
        <x:v>C5, C12, C28</x:v>
      </x:c>
      <x:c r="D15" s="12" t="str">
        <x:v>1u</x:v>
      </x:c>
      <x:c r="E15" s="12" t="str">
        <x:v>Capacitor_SMD:C_0805_2012Metric</x:v>
      </x:c>
      <x:c r="F15" s="12" t="n">
        <x:v>3</x:v>
      </x:c>
      <x:c r="G15" s="12" t="n">
        <x:f>CEILING(F15*'项目与报价'!$B$5*(1+'项目与报价'!$B$6),1)</x:f>
        <x:v>306</x:v>
      </x:c>
      <x:c r="H15" s="16"/>
      <x:c r="I15" s="17" t="str">
        <x:f>IF(H15="","",G15*H15)</x:f>
      </x:c>
      <x:c r="J15" s="12" t="str">
        <x:v>X7R,25V</x:v>
      </x:c>
      <x:c r="K15" s="12" t="str">
        <x:v>https://www.murata.com/en-global/products/productdetail?partno=GRM21BR71E105KA99L</x:v>
      </x:c>
      <x:c r="L15" s="12" t="str"/>
    </x:row>
    <x:row r="16" ht="48" customHeight="1">
      <x:c r="A16" s="12" t="str">
        <x:v>STM32G474RET6</x:v>
      </x:c>
      <x:c r="B16" s="12" t="str">
        <x:v>STMicroelectronics</x:v>
      </x:c>
      <x:c r="C16" s="12" t="str">
        <x:v>U4</x:v>
      </x:c>
      <x:c r="D16" s="12" t="str">
        <x:v>STM32G474RET6</x:v>
      </x:c>
      <x:c r="E16" s="12" t="str">
        <x:v>Package_QFP:LQFP-64_10x10mm_P0.5mm</x:v>
      </x:c>
      <x:c r="F16" s="12" t="n">
        <x:v>1</x:v>
      </x:c>
      <x:c r="G16" s="12" t="n">
        <x:f>CEILING(F16*'项目与报价'!$B$5*(1+'项目与报价'!$B$6),1)</x:f>
        <x:v>102</x:v>
      </x:c>
      <x:c r="H16" s="16"/>
      <x:c r="I16" s="17" t="str">
        <x:f>IF(H16="","",G16*H16)</x:f>
      </x:c>
      <x:c r="J16" s="12" t="str">
        <x:v>LQFP64,-40..85C</x:v>
      </x:c>
      <x:c r="K16" s="12" t="str">
        <x:v>https://www.st.com/en/microcontrollers-microprocessors/stm32g474re.html</x:v>
      </x:c>
      <x:c r="L16" s="12" t="str"/>
    </x:row>
    <x:row r="17" ht="48" customHeight="1">
      <x:c r="A17" s="12" t="str">
        <x:v>GRM21BR71H104KA01L</x:v>
      </x:c>
      <x:c r="B17" s="12" t="str">
        <x:v>Murata</x:v>
      </x:c>
      <x:c r="C17" s="12" t="str">
        <x:v>C7, C8, C9, C10, C13, C14, C15, C16, C17, C18, C19, C20, C21, C22, C23, C24, C25, C26, C27, C29, C38, C39, C40, C41, C42, C43, C45, C92, C93</x:v>
      </x:c>
      <x:c r="D17" s="12" t="str">
        <x:v>100n</x:v>
      </x:c>
      <x:c r="E17" s="12" t="str">
        <x:v>Capacitor_SMD:C_0805_2012Metric</x:v>
      </x:c>
      <x:c r="F17" s="12" t="n">
        <x:v>29</x:v>
      </x:c>
      <x:c r="G17" s="12" t="n">
        <x:f>CEILING(F17*'项目与报价'!$B$5*(1+'项目与报价'!$B$6),1)</x:f>
        <x:v>2958</x:v>
      </x:c>
      <x:c r="H17" s="16"/>
      <x:c r="I17" s="17" t="str">
        <x:f>IF(H17="","",G17*H17)</x:f>
      </x:c>
      <x:c r="J17" s="12" t="str">
        <x:v>X7R,50V</x:v>
      </x:c>
      <x:c r="K17" s="12" t="str">
        <x:v>https://www.murata.com/en-global/products/productdetail?partno=GRM21BR71H104KA01L</x:v>
      </x:c>
      <x:c r="L17" s="12" t="str"/>
    </x:row>
    <x:row r="18" ht="48" customHeight="1">
      <x:c r="A18" s="12" t="str">
        <x:v>GRM21BR61E475KA12L</x:v>
      </x:c>
      <x:c r="B18" s="12" t="str">
        <x:v>Murata</x:v>
      </x:c>
      <x:c r="C18" s="12" t="str">
        <x:v>C11, C46</x:v>
      </x:c>
      <x:c r="D18" s="12" t="str">
        <x:v>4u7</x:v>
      </x:c>
      <x:c r="E18" s="12" t="str">
        <x:v>Capacitor_SMD:C_0805_2012Metric</x:v>
      </x:c>
      <x:c r="F18" s="12" t="n">
        <x:v>2</x:v>
      </x:c>
      <x:c r="G18" s="12" t="n">
        <x:f>CEILING(F18*'项目与报价'!$B$5*(1+'项目与报价'!$B$6),1)</x:f>
        <x:v>204</x:v>
      </x:c>
      <x:c r="H18" s="16"/>
      <x:c r="I18" s="17" t="str">
        <x:f>IF(H18="","",G18*H18)</x:f>
      </x:c>
      <x:c r="J18" s="12" t="str">
        <x:v>X5R,25V</x:v>
      </x:c>
      <x:c r="K18" s="12" t="str">
        <x:v>https://www.murata.com/en-global/products/productdetail?partno=GRM21BR61E475KA12L</x:v>
      </x:c>
      <x:c r="L18" s="12" t="str"/>
    </x:row>
    <x:row r="19" ht="48" customHeight="1">
      <x:c r="A19" s="12" t="str">
        <x:v>RC0805JR-070RL</x:v>
      </x:c>
      <x:c r="B19" s="12" t="str">
        <x:v>Yageo</x:v>
      </x:c>
      <x:c r="C19" s="12" t="str">
        <x:v>R1</x:v>
      </x:c>
      <x:c r="D19" s="12" t="str">
        <x:v>0R</x:v>
      </x:c>
      <x:c r="E19" s="12" t="str">
        <x:v>Resistor_SMD:R_0805_2012Metric</x:v>
      </x:c>
      <x:c r="F19" s="12" t="n">
        <x:v>1</x:v>
      </x:c>
      <x:c r="G19" s="12" t="n">
        <x:f>CEILING(F19*'项目与报价'!$B$5*(1+'项目与报价'!$B$6),1)</x:f>
        <x:v>102</x:v>
      </x:c>
      <x:c r="H19" s="16"/>
      <x:c r="I19" s="17" t="str">
        <x:f>IF(H19="","",G19*H19)</x:f>
      </x:c>
      <x:c r="J19" s="12" t="str">
        <x:v>1%,0.125W</x:v>
      </x:c>
      <x:c r="K19" s="12" t="str">
        <x:v>https://www.yageogroup.com/component-documentation/download/specsheet/RC0805JR-070RL</x:v>
      </x:c>
      <x:c r="L19" s="12" t="str"/>
    </x:row>
    <x:row r="20" ht="48" customHeight="1">
      <x:c r="A20" s="12" t="str">
        <x:v>RC0805FR-0710KL</x:v>
      </x:c>
      <x:c r="B20" s="12" t="str">
        <x:v>Yageo</x:v>
      </x:c>
      <x:c r="C20" s="12" t="str">
        <x:v>R2, R6, R8, R9, R18, R34, R37, R40, R43, R46, R49, R52, R55, R68, R91, R93</x:v>
      </x:c>
      <x:c r="D20" s="12" t="str">
        <x:v>10k</x:v>
      </x:c>
      <x:c r="E20" s="12" t="str">
        <x:v>Resistor_SMD:R_0805_2012Metric</x:v>
      </x:c>
      <x:c r="F20" s="12" t="n">
        <x:v>16</x:v>
      </x:c>
      <x:c r="G20" s="12" t="n">
        <x:f>CEILING(F20*'项目与报价'!$B$5*(1+'项目与报价'!$B$6),1)</x:f>
        <x:v>1632</x:v>
      </x:c>
      <x:c r="H20" s="16"/>
      <x:c r="I20" s="17" t="str">
        <x:f>IF(H20="","",G20*H20)</x:f>
      </x:c>
      <x:c r="J20" s="12" t="str">
        <x:v>1%,0.125W</x:v>
      </x:c>
      <x:c r="K20" s="12" t="str">
        <x:v>https://www.yageogroup.com/component-documentation/download/specsheet/RC0805FR-0710KL</x:v>
      </x:c>
      <x:c r="L20" s="12" t="str"/>
    </x:row>
    <x:row r="21" ht="48" customHeight="1">
      <x:c r="A21" s="12" t="str">
        <x:v>61300511121</x:v>
      </x:c>
      <x:c r="B21" s="12" t="str">
        <x:v>Wurth Elektronik</x:v>
      </x:c>
      <x:c r="C21" s="12" t="str">
        <x:v>J2</x:v>
      </x:c>
      <x:c r="D21" s="12" t="str">
        <x:v>SWD</x:v>
      </x:c>
      <x:c r="E21" s="12" t="str">
        <x:v>Connector_PinHeader_2.54mm:PinHeader_1x05_P2.54mm_Vertical</x:v>
      </x:c>
      <x:c r="F21" s="12" t="n">
        <x:v>1</x:v>
      </x:c>
      <x:c r="G21" s="12" t="n">
        <x:f>CEILING(F21*'项目与报价'!$B$5*(1+'项目与报价'!$B$6),1)</x:f>
        <x:v>102</x:v>
      </x:c>
      <x:c r="H21" s="16"/>
      <x:c r="I21" s="17" t="str">
        <x:f>IF(H21="","",G21*H21)</x:f>
      </x:c>
      <x:c r="J21" s="12" t="str">
        <x:v>2.54mm,THT,vertical</x:v>
      </x:c>
      <x:c r="K21" s="12" t="str">
        <x:v>https://www.we-online.com/en/components/products/WP_PIN_HEADERS_2_54</x:v>
      </x:c>
      <x:c r="L21" s="12" t="str"/>
    </x:row>
    <x:row r="22" ht="48" customHeight="1">
      <x:c r="A22" s="12" t="str">
        <x:v>61300411121</x:v>
      </x:c>
      <x:c r="B22" s="12" t="str">
        <x:v>Wurth Elektronik</x:v>
      </x:c>
      <x:c r="C22" s="12" t="str">
        <x:v>J3</x:v>
      </x:c>
      <x:c r="D22" s="12" t="str">
        <x:v>HMI 3V3 UART</x:v>
      </x:c>
      <x:c r="E22" s="12" t="str">
        <x:v>Connector_PinHeader_2.54mm:PinHeader_1x04_P2.54mm_Vertical</x:v>
      </x:c>
      <x:c r="F22" s="12" t="n">
        <x:v>1</x:v>
      </x:c>
      <x:c r="G22" s="12" t="n">
        <x:f>CEILING(F22*'项目与报价'!$B$5*(1+'项目与报价'!$B$6),1)</x:f>
        <x:v>102</x:v>
      </x:c>
      <x:c r="H22" s="16"/>
      <x:c r="I22" s="17" t="str">
        <x:f>IF(H22="","",G22*H22)</x:f>
      </x:c>
      <x:c r="J22" s="12" t="str">
        <x:v>2.54mm,THT,vertical</x:v>
      </x:c>
      <x:c r="K22" s="12" t="str">
        <x:v>https://www.we-online.com/en/components/products/WP_PIN_HEADERS_2_54</x:v>
      </x:c>
      <x:c r="L22" s="12" t="str">
        <x:v>Internal service interface only; not 24V tolerant</x:v>
      </x:c>
    </x:row>
    <x:row r="23" ht="48" customHeight="1">
      <x:c r="A23" s="12" t="str">
        <x:v>RC0805FR-071KL</x:v>
      </x:c>
      <x:c r="B23" s="12" t="str">
        <x:v>Yageo</x:v>
      </x:c>
      <x:c r="C23" s="12" t="str">
        <x:v>R3, R11, R13, R15, R17, R21, R26, R95</x:v>
      </x:c>
      <x:c r="D23" s="12" t="str">
        <x:v>1k</x:v>
      </x:c>
      <x:c r="E23" s="12" t="str">
        <x:v>Resistor_SMD:R_0805_2012Metric</x:v>
      </x:c>
      <x:c r="F23" s="12" t="n">
        <x:v>8</x:v>
      </x:c>
      <x:c r="G23" s="12" t="n">
        <x:f>CEILING(F23*'项目与报价'!$B$5*(1+'项目与报价'!$B$6),1)</x:f>
        <x:v>816</x:v>
      </x:c>
      <x:c r="H23" s="16"/>
      <x:c r="I23" s="17" t="str">
        <x:f>IF(H23="","",G23*H23)</x:f>
      </x:c>
      <x:c r="J23" s="12" t="str">
        <x:v>1%,0.125W</x:v>
      </x:c>
      <x:c r="K23" s="12" t="str">
        <x:v>https://www.yageogroup.com/component-documentation/download/specsheet/RC0805FR-071KL</x:v>
      </x:c>
      <x:c r="L23" s="12" t="str"/>
    </x:row>
    <x:row r="24" ht="48" customHeight="1">
      <x:c r="A24" s="12" t="str">
        <x:v>LTST-C170KGKT</x:v>
      </x:c>
      <x:c r="B24" s="12" t="str">
        <x:v>Lite-On</x:v>
      </x:c>
      <x:c r="C24" s="12" t="str">
        <x:v>D3</x:v>
      </x:c>
      <x:c r="D24" s="12" t="str">
        <x:v>GREEN</x:v>
      </x:c>
      <x:c r="E24" s="12" t="str">
        <x:v>LED_SMD:LED_0805_2012Metric</x:v>
      </x:c>
      <x:c r="F24" s="12" t="n">
        <x:v>1</x:v>
      </x:c>
      <x:c r="G24" s="12" t="n">
        <x:f>CEILING(F24*'项目与报价'!$B$5*(1+'项目与报价'!$B$6),1)</x:f>
        <x:v>102</x:v>
      </x:c>
      <x:c r="H24" s="16"/>
      <x:c r="I24" s="17" t="str">
        <x:f>IF(H24="","",G24*H24)</x:f>
      </x:c>
      <x:c r="J24" s="12" t="str"/>
      <x:c r="K24" s="12" t="str">
        <x:v>https://optoelectronics.liteon.com/en-global/Led/Level2/2</x:v>
      </x:c>
      <x:c r="L24" s="12" t="str"/>
    </x:row>
    <x:row r="25" ht="48" customHeight="1">
      <x:c r="A25" s="12" t="str">
        <x:v>RC0805FR-07100KL</x:v>
      </x:c>
      <x:c r="B25" s="12" t="str">
        <x:v>Yageo</x:v>
      </x:c>
      <x:c r="C25" s="12" t="str">
        <x:v>R4, R25, R30, R31, R62, R63, R64, R65, R66, R67</x:v>
      </x:c>
      <x:c r="D25" s="12" t="str">
        <x:v>100k</x:v>
      </x:c>
      <x:c r="E25" s="12" t="str">
        <x:v>Resistor_SMD:R_0805_2012Metric</x:v>
      </x:c>
      <x:c r="F25" s="12" t="n">
        <x:v>10</x:v>
      </x:c>
      <x:c r="G25" s="12" t="n">
        <x:f>CEILING(F25*'项目与报价'!$B$5*(1+'项目与报价'!$B$6),1)</x:f>
        <x:v>1020</x:v>
      </x:c>
      <x:c r="H25" s="16"/>
      <x:c r="I25" s="17" t="str">
        <x:f>IF(H25="","",G25*H25)</x:f>
      </x:c>
      <x:c r="J25" s="12" t="str">
        <x:v>1%,0.125W</x:v>
      </x:c>
      <x:c r="K25" s="12" t="str">
        <x:v>https://www.yageogroup.com/component-documentation/download/specsheet/RC0805FR-07100KL</x:v>
      </x:c>
      <x:c r="L25" s="12" t="str"/>
    </x:row>
    <x:row r="26" ht="48" customHeight="1">
      <x:c r="A26" s="12" t="str">
        <x:v>MAX31865AAP+</x:v>
      </x:c>
      <x:c r="B26" s="12" t="str">
        <x:v>Analog Devices</x:v>
      </x:c>
      <x:c r="C26" s="12" t="str">
        <x:v>U5, U6</x:v>
      </x:c>
      <x:c r="D26" s="12" t="str">
        <x:v>MAX31865AAP+</x:v>
      </x:c>
      <x:c r="E26" s="12" t="str">
        <x:v>Package_SO:SSOP-20_5.3x7.2mm_P0.65mm</x:v>
      </x:c>
      <x:c r="F26" s="12" t="n">
        <x:v>2</x:v>
      </x:c>
      <x:c r="G26" s="12" t="n">
        <x:f>CEILING(F26*'项目与报价'!$B$5*(1+'项目与报价'!$B$6),1)</x:f>
        <x:v>204</x:v>
      </x:c>
      <x:c r="H26" s="16"/>
      <x:c r="I26" s="17" t="str">
        <x:f>IF(H26="","",G26*H26)</x:f>
      </x:c>
      <x:c r="J26" s="12" t="str">
        <x:v>SSOP20</x:v>
      </x:c>
      <x:c r="K26" s="12" t="str">
        <x:v>https://www.analog.com/en/products/max31865.html</x:v>
      </x:c>
      <x:c r="L26" s="12" t="str"/>
    </x:row>
    <x:row r="27" ht="48" customHeight="1">
      <x:c r="A27" s="12" t="str">
        <x:v>1715734</x:v>
      </x:c>
      <x:c r="B27" s="12" t="str">
        <x:v>Phoenix Contact</x:v>
      </x:c>
      <x:c r="C27" s="12" t="str">
        <x:v>J4, J5, J6, J7, J8, J9, J15</x:v>
      </x:c>
      <x:c r="D27" s="12" t="str">
        <x:v>PT100-3WIRE 1</x:v>
      </x:c>
      <x:c r="E27" s="12" t="str">
        <x:v>TerminalBlock_Phoenix:TerminalBlock_Phoenix_MKDS-1,5-3-5.08_1x03_P5.08mm_Horizontal</x:v>
      </x:c>
      <x:c r="F27" s="12" t="n">
        <x:v>7</x:v>
      </x:c>
      <x:c r="G27" s="12" t="n">
        <x:f>CEILING(F27*'项目与报价'!$B$5*(1+'项目与报价'!$B$6),1)</x:f>
        <x:v>714</x:v>
      </x:c>
      <x:c r="H27" s="16"/>
      <x:c r="I27" s="17" t="str">
        <x:f>IF(H27="","",G27*H27)</x:f>
      </x:c>
      <x:c r="J27" s="12" t="str">
        <x:v>THT,5.08mm</x:v>
      </x:c>
      <x:c r="K27" s="12" t="str">
        <x:v>https://www.phoenixcontact.com/en-us/products/1715734</x:v>
      </x:c>
      <x:c r="L27" s="12" t="str">
        <x:v>MKDS 1.5,5.08mm; tighten0.5-0.6Nm while supporting connector</x:v>
      </x:c>
    </x:row>
    <x:row r="28" ht="48" customHeight="1">
      <x:c r="A28" s="12" t="str">
        <x:v>P0805Y4000LNT</x:v>
      </x:c>
      <x:c r="B28" s="12" t="str">
        <x:v>Vishay Sfernice</x:v>
      </x:c>
      <x:c r="C28" s="12" t="str">
        <x:v>R5, R7</x:v>
      </x:c>
      <x:c r="D28" s="12" t="str">
        <x:v>400R</x:v>
      </x:c>
      <x:c r="E28" s="12" t="str">
        <x:v>Resistor_SMD:R_0805_2012Metric</x:v>
      </x:c>
      <x:c r="F28" s="12" t="n">
        <x:v>2</x:v>
      </x:c>
      <x:c r="G28" s="12" t="n">
        <x:f>CEILING(F28*'项目与报价'!$B$5*(1+'项目与报价'!$B$6),1)</x:f>
        <x:v>204</x:v>
      </x:c>
      <x:c r="H28" s="16"/>
      <x:c r="I28" s="17" t="str">
        <x:f>IF(H28="","",G28*H28)</x:f>
      </x:c>
      <x:c r="J28" s="12" t="str">
        <x:v>0.01%,10ppm/C,0.2W nominal;0.125W stability derating</x:v>
      </x:c>
      <x:c r="K28" s="12" t="str">
        <x:v>https://www.vishay.com/docs/53017/p.pdf</x:v>
      </x:c>
      <x:c r="L28" s="12" t="str">
        <x:v>Configured order:0805,Y=10ppm,4000=400ohm,L=0.01%,N=SnAg,T=tape; distributor/factory acceptance required</x:v>
      </x:c>
    </x:row>
    <x:row r="29" ht="48" customHeight="1">
      <x:c r="A29" s="12" t="str">
        <x:v>ADS1115IDGSR</x:v>
      </x:c>
      <x:c r="B29" s="12" t="str">
        <x:v>Texas Instruments</x:v>
      </x:c>
      <x:c r="C29" s="12" t="str">
        <x:v>U7</x:v>
      </x:c>
      <x:c r="D29" s="12" t="str">
        <x:v>ADS1115IDGSR</x:v>
      </x:c>
      <x:c r="E29" s="12" t="str">
        <x:v>Package_SO:TSSOP-10_3x3mm_P0.5mm</x:v>
      </x:c>
      <x:c r="F29" s="12" t="n">
        <x:v>1</x:v>
      </x:c>
      <x:c r="G29" s="12" t="n">
        <x:f>CEILING(F29*'项目与报价'!$B$5*(1+'项目与报价'!$B$6),1)</x:f>
        <x:v>102</x:v>
      </x:c>
      <x:c r="H29" s="16"/>
      <x:c r="I29" s="17" t="str">
        <x:f>IF(H29="","",G29*H29)</x:f>
      </x:c>
      <x:c r="J29" s="12" t="str">
        <x:v>TSSOP10,ADDR 0x48</x:v>
      </x:c>
      <x:c r="K29" s="12" t="str">
        <x:v>https://www.ti.com/product/ADS1115</x:v>
      </x:c>
      <x:c r="L29" s="12" t="str"/>
    </x:row>
    <x:row r="30" ht="48" customHeight="1">
      <x:c r="A30" s="12" t="str">
        <x:v>0467.050NR</x:v>
      </x:c>
      <x:c r="B30" s="12" t="str">
        <x:v>Littelfuse</x:v>
      </x:c>
      <x:c r="C30" s="12" t="str">
        <x:v>F2, F3, F4, F5</x:v>
      </x:c>
      <x:c r="D30" s="12" t="str">
        <x:v>50mA</x:v>
      </x:c>
      <x:c r="E30" s="12" t="str">
        <x:v>Fuse:Fuse_1206_3216Metric</x:v>
      </x:c>
      <x:c r="F30" s="12" t="n">
        <x:v>4</x:v>
      </x:c>
      <x:c r="G30" s="12" t="n">
        <x:f>CEILING(F30*'项目与报价'!$B$5*(1+'项目与报价'!$B$6),1)</x:f>
        <x:v>408</x:v>
      </x:c>
      <x:c r="H30" s="16"/>
      <x:c r="I30" s="17" t="str">
        <x:f>IF(H30="","",G30*H30)</x:f>
      </x:c>
      <x:c r="J30" s="12" t="str">
        <x:v>32V,fast</x:v>
      </x:c>
      <x:c r="K30" s="12" t="str">
        <x:v>https://www.littelfuse.com/products/fuses/surface-mount-fuses/467</x:v>
      </x:c>
      <x:c r="L30" s="12" t="str">
        <x:v>Input fuse and signal miswire validation pending</x:v>
      </x:c>
    </x:row>
    <x:row r="31" ht="48" customHeight="1">
      <x:c r="A31" s="12" t="str">
        <x:v>RT0805BRD07100RL</x:v>
      </x:c>
      <x:c r="B31" s="12" t="str">
        <x:v>Yageo</x:v>
      </x:c>
      <x:c r="C31" s="12" t="str">
        <x:v>R10, R12, R14, R16</x:v>
      </x:c>
      <x:c r="D31" s="12" t="str">
        <x:v>100R</x:v>
      </x:c>
      <x:c r="E31" s="12" t="str">
        <x:v>Resistor_SMD:R_0805_2012Metric</x:v>
      </x:c>
      <x:c r="F31" s="12" t="n">
        <x:v>4</x:v>
      </x:c>
      <x:c r="G31" s="12" t="n">
        <x:f>CEILING(F31*'项目与报价'!$B$5*(1+'项目与报价'!$B$6),1)</x:f>
        <x:v>408</x:v>
      </x:c>
      <x:c r="H31" s="16"/>
      <x:c r="I31" s="17" t="str">
        <x:f>IF(H31="","",G31*H31)</x:f>
      </x:c>
      <x:c r="J31" s="12" t="str">
        <x:v>0.1%,25ppm,0.125W</x:v>
      </x:c>
      <x:c r="K31" s="12" t="str">
        <x:v>https://www.yageogroup.com/component-documentation/download/specsheet/RT0805BRD07100RL</x:v>
      </x:c>
      <x:c r="L31" s="12" t="str"/>
    </x:row>
    <x:row r="32" ht="48" customHeight="1">
      <x:c r="A32" s="12" t="str">
        <x:v>BAT54S-7-F</x:v>
      </x:c>
      <x:c r="B32" s="12" t="str">
        <x:v>Diodes Incorporated</x:v>
      </x:c>
      <x:c r="C32" s="12" t="str">
        <x:v>D4, D5, D6, D7</x:v>
      </x:c>
      <x:c r="D32" s="12" t="str">
        <x:v>BAT54S</x:v>
      </x:c>
      <x:c r="E32" s="12" t="str">
        <x:v>Package_TO_SOT_SMD:SOT-23</x:v>
      </x:c>
      <x:c r="F32" s="12" t="n">
        <x:v>4</x:v>
      </x:c>
      <x:c r="G32" s="12" t="n">
        <x:f>CEILING(F32*'项目与报价'!$B$5*(1+'项目与报价'!$B$6),1)</x:f>
        <x:v>408</x:v>
      </x:c>
      <x:c r="H32" s="16"/>
      <x:c r="I32" s="17" t="str">
        <x:f>IF(H32="","",G32*H32)</x:f>
      </x:c>
      <x:c r="J32" s="12" t="str">
        <x:v>SOT23</x:v>
      </x:c>
      <x:c r="K32" s="12" t="str">
        <x:v>https://www.diodes.com/assets/Datasheets/BAT54S.pdf</x:v>
      </x:c>
      <x:c r="L32" s="12" t="str"/>
    </x:row>
    <x:row r="33" ht="48" customHeight="1">
      <x:c r="A33" s="12" t="str">
        <x:v>MCP4728-E/UN</x:v>
      </x:c>
      <x:c r="B33" s="12" t="str">
        <x:v>Microchip</x:v>
      </x:c>
      <x:c r="C33" s="12" t="str">
        <x:v>U8</x:v>
      </x:c>
      <x:c r="D33" s="12" t="str">
        <x:v>MCP4728-E/UN</x:v>
      </x:c>
      <x:c r="E33" s="12" t="str">
        <x:v>Package_SO:MSOP-10_3x3mm_P0.5mm</x:v>
      </x:c>
      <x:c r="F33" s="12" t="n">
        <x:v>1</x:v>
      </x:c>
      <x:c r="G33" s="12" t="n">
        <x:f>CEILING(F33*'项目与报价'!$B$5*(1+'项目与报价'!$B$6),1)</x:f>
        <x:v>102</x:v>
      </x:c>
      <x:c r="H33" s="16"/>
      <x:c r="I33" s="17" t="str">
        <x:f>IF(H33="","",G33*H33)</x:f>
      </x:c>
      <x:c r="J33" s="12" t="str">
        <x:v>MSOP10,ADDR 0x60</x:v>
      </x:c>
      <x:c r="K33" s="12" t="str">
        <x:v>https://www.microchip.com/en-us/product/MCP4728</x:v>
      </x:c>
      <x:c r="L33" s="12" t="str"/>
    </x:row>
    <x:row r="34" ht="48" customHeight="1">
      <x:c r="A34" s="12" t="str">
        <x:v>RC0805FR-074K7L</x:v>
      </x:c>
      <x:c r="B34" s="12" t="str">
        <x:v>Yageo</x:v>
      </x:c>
      <x:c r="C34" s="12" t="str">
        <x:v>R19, R20, R58, R61</x:v>
      </x:c>
      <x:c r="D34" s="12" t="str">
        <x:v>4k7</x:v>
      </x:c>
      <x:c r="E34" s="12" t="str">
        <x:v>Resistor_SMD:R_0805_2012Metric</x:v>
      </x:c>
      <x:c r="F34" s="12" t="n">
        <x:v>4</x:v>
      </x:c>
      <x:c r="G34" s="12" t="n">
        <x:f>CEILING(F34*'项目与报价'!$B$5*(1+'项目与报价'!$B$6),1)</x:f>
        <x:v>408</x:v>
      </x:c>
      <x:c r="H34" s="16"/>
      <x:c r="I34" s="17" t="str">
        <x:f>IF(H34="","",G34*H34)</x:f>
      </x:c>
      <x:c r="J34" s="12" t="str">
        <x:v>1%,0.125W</x:v>
      </x:c>
      <x:c r="K34" s="12" t="str">
        <x:v>https://www.yageogroup.com/component-documentation/download/specsheet/RC0805FR-074K7L</x:v>
      </x:c>
      <x:c r="L34" s="12" t="str"/>
    </x:row>
    <x:row r="35" ht="48" customHeight="1">
      <x:c r="A35" s="12" t="str">
        <x:v>OPA2197ID</x:v>
      </x:c>
      <x:c r="B35" s="12" t="str">
        <x:v>Texas Instruments</x:v>
      </x:c>
      <x:c r="C35" s="12" t="str">
        <x:v>U9</x:v>
      </x:c>
      <x:c r="D35" s="12" t="str">
        <x:v>OPA2197ID</x:v>
      </x:c>
      <x:c r="E35" s="12" t="str">
        <x:v>Package_SO:SOIC-8_3.9x4.9mm_P1.27mm</x:v>
      </x:c>
      <x:c r="F35" s="12" t="n">
        <x:v>1</x:v>
      </x:c>
      <x:c r="G35" s="12" t="n">
        <x:f>CEILING(F35*'项目与报价'!$B$5*(1+'项目与报价'!$B$6),1)</x:f>
        <x:v>102</x:v>
      </x:c>
      <x:c r="H35" s="16"/>
      <x:c r="I35" s="17" t="str">
        <x:f>IF(H35="","",G35*H35)</x:f>
      </x:c>
      <x:c r="J35" s="12" t="str">
        <x:v>SOIC8</x:v>
      </x:c>
      <x:c r="K35" s="12" t="str">
        <x:v>https://www.ti.com/product/OPA2197</x:v>
      </x:c>
      <x:c r="L35" s="12" t="str"/>
    </x:row>
    <x:row r="36" ht="48" customHeight="1">
      <x:c r="A36" s="12" t="str">
        <x:v>RT0805BRD0710KL</x:v>
      </x:c>
      <x:c r="B36" s="12" t="str">
        <x:v>Yageo</x:v>
      </x:c>
      <x:c r="C36" s="12" t="str">
        <x:v>R22, R27</x:v>
      </x:c>
      <x:c r="D36" s="12" t="str">
        <x:v>10k</x:v>
      </x:c>
      <x:c r="E36" s="12" t="str">
        <x:v>Resistor_SMD:R_0805_2012Metric</x:v>
      </x:c>
      <x:c r="F36" s="12" t="n">
        <x:v>2</x:v>
      </x:c>
      <x:c r="G36" s="12" t="n">
        <x:f>CEILING(F36*'项目与报价'!$B$5*(1+'项目与报价'!$B$6),1)</x:f>
        <x:v>204</x:v>
      </x:c>
      <x:c r="H36" s="16"/>
      <x:c r="I36" s="17" t="str">
        <x:f>IF(H36="","",G36*H36)</x:f>
      </x:c>
      <x:c r="J36" s="12" t="str">
        <x:v>0.1%,25ppm</x:v>
      </x:c>
      <x:c r="K36" s="12" t="str">
        <x:v>https://www.yageogroup.com/component-documentation/download/specsheet/RT0805BRD0710KL</x:v>
      </x:c>
      <x:c r="L36" s="12" t="str"/>
    </x:row>
    <x:row r="37" ht="48" customHeight="1">
      <x:c r="A37" s="12" t="str">
        <x:v>RT0805BRD0739K2L</x:v>
      </x:c>
      <x:c r="B37" s="12" t="str">
        <x:v>Yageo</x:v>
      </x:c>
      <x:c r="C37" s="12" t="str">
        <x:v>R23, R28</x:v>
      </x:c>
      <x:c r="D37" s="12" t="str">
        <x:v>39k2</x:v>
      </x:c>
      <x:c r="E37" s="12" t="str">
        <x:v>Resistor_SMD:R_0805_2012Metric</x:v>
      </x:c>
      <x:c r="F37" s="12" t="n">
        <x:v>2</x:v>
      </x:c>
      <x:c r="G37" s="12" t="n">
        <x:f>CEILING(F37*'项目与报价'!$B$5*(1+'项目与报价'!$B$6),1)</x:f>
        <x:v>204</x:v>
      </x:c>
      <x:c r="H37" s="16"/>
      <x:c r="I37" s="17" t="str">
        <x:f>IF(H37="","",G37*H37)</x:f>
      </x:c>
      <x:c r="J37" s="12" t="str">
        <x:v>0.1%,25ppm</x:v>
      </x:c>
      <x:c r="K37" s="12" t="str">
        <x:v>https://www.yageogroup.com/component-documentation/download/specsheet/RT0805BRD0739K2L</x:v>
      </x:c>
      <x:c r="L37" s="12" t="str"/>
    </x:row>
    <x:row r="38" ht="48" customHeight="1">
      <x:c r="A38" s="12" t="str">
        <x:v>RC0805FR-0747RL</x:v>
      </x:c>
      <x:c r="B38" s="12" t="str">
        <x:v>Yageo</x:v>
      </x:c>
      <x:c r="C38" s="12" t="str">
        <x:v>R24, R29</x:v>
      </x:c>
      <x:c r="D38" s="12" t="str">
        <x:v>47R</x:v>
      </x:c>
      <x:c r="E38" s="12" t="str">
        <x:v>Resistor_SMD:R_0805_2012Metric</x:v>
      </x:c>
      <x:c r="F38" s="12" t="n">
        <x:v>2</x:v>
      </x:c>
      <x:c r="G38" s="12" t="n">
        <x:f>CEILING(F38*'项目与报价'!$B$5*(1+'项目与报价'!$B$6),1)</x:f>
        <x:v>204</x:v>
      </x:c>
      <x:c r="H38" s="16"/>
      <x:c r="I38" s="17" t="str">
        <x:f>IF(H38="","",G38*H38)</x:f>
      </x:c>
      <x:c r="J38" s="12" t="str">
        <x:v>1%,0.125W,0805; calculated normal dissipation &lt;0.08W</x:v>
      </x:c>
      <x:c r="K38" s="12" t="str">
        <x:v>https://www.yageogroup.com/component-documentation/download/specsheet/RC0805FR-0747RL</x:v>
      </x:c>
      <x:c r="L38" s="12" t="str"/>
    </x:row>
    <x:row r="39" ht="48" customHeight="1">
      <x:c r="A39" s="12" t="str">
        <x:v>BSS138-7-F</x:v>
      </x:c>
      <x:c r="B39" s="12" t="str">
        <x:v>Diodes Incorporated</x:v>
      </x:c>
      <x:c r="C39" s="12" t="str">
        <x:v>Q1, Q2</x:v>
      </x:c>
      <x:c r="D39" s="12" t="str">
        <x:v>BSS138</x:v>
      </x:c>
      <x:c r="E39" s="12" t="str">
        <x:v>Package_TO_SOT_SMD:SOT-23</x:v>
      </x:c>
      <x:c r="F39" s="12" t="n">
        <x:v>2</x:v>
      </x:c>
      <x:c r="G39" s="12" t="n">
        <x:f>CEILING(F39*'项目与报价'!$B$5*(1+'项目与报价'!$B$6),1)</x:f>
        <x:v>204</x:v>
      </x:c>
      <x:c r="H39" s="16"/>
      <x:c r="I39" s="17" t="str">
        <x:f>IF(H39="","",G39*H39)</x:f>
      </x:c>
      <x:c r="J39" s="12" t="str">
        <x:v>SOT23</x:v>
      </x:c>
      <x:c r="K39" s="12" t="str">
        <x:v>https://www.diodes.com/assets/Datasheets/BSS138.pdf</x:v>
      </x:c>
      <x:c r="L39" s="12" t="str"/>
    </x:row>
    <x:row r="40" ht="48" customHeight="1">
      <x:c r="A40" s="12" t="str">
        <x:v>SMBJ33CA</x:v>
      </x:c>
      <x:c r="B40" s="12" t="str">
        <x:v>Littelfuse</x:v>
      </x:c>
      <x:c r="C40" s="12" t="str">
        <x:v>D8, D9</x:v>
      </x:c>
      <x:c r="D40" s="12" t="str">
        <x:v>SMBJ33CA</x:v>
      </x:c>
      <x:c r="E40" s="12" t="str">
        <x:v>Diode_SMD:D_SMB</x:v>
      </x:c>
      <x:c r="F40" s="12" t="n">
        <x:v>2</x:v>
      </x:c>
      <x:c r="G40" s="12" t="n">
        <x:f>CEILING(F40*'项目与报价'!$B$5*(1+'项目与报价'!$B$6),1)</x:f>
        <x:v>204</x:v>
      </x:c>
      <x:c r="H40" s="16"/>
      <x:c r="I40" s="17" t="str">
        <x:f>IF(H40="","",G40*H40)</x:f>
      </x:c>
      <x:c r="J40" s="12" t="str">
        <x:v>33V bidirectional; max clamp53.3V</x:v>
      </x:c>
      <x:c r="K40" s="12" t="str">
        <x:v>https://www.littelfuse.com/assetdocs/tvs-diodes-smbj-datasheet?assetguid=94c3355c-11ce-4d5b-a66f-52c54e192457</x:v>
      </x:c>
      <x:c r="L40" s="12" t="str"/>
    </x:row>
    <x:row r="41" ht="48" customHeight="1">
      <x:c r="A41" s="12" t="str">
        <x:v>SN74LVC1G04DBVR</x:v>
      </x:c>
      <x:c r="B41" s="12" t="str">
        <x:v>Texas Instruments</x:v>
      </x:c>
      <x:c r="C41" s="12" t="str">
        <x:v>U10, U22</x:v>
      </x:c>
      <x:c r="D41" s="12" t="str">
        <x:v>SN74LVC1G04DBVR</x:v>
      </x:c>
      <x:c r="E41" s="12" t="str">
        <x:v>Package_TO_SOT_SMD:SOT-23-5</x:v>
      </x:c>
      <x:c r="F41" s="12" t="n">
        <x:v>2</x:v>
      </x:c>
      <x:c r="G41" s="12" t="n">
        <x:f>CEILING(F41*'项目与报价'!$B$5*(1+'项目与报价'!$B$6),1)</x:f>
        <x:v>204</x:v>
      </x:c>
      <x:c r="H41" s="16"/>
      <x:c r="I41" s="17" t="str">
        <x:f>IF(H41="","",G41*H41)</x:f>
      </x:c>
      <x:c r="J41" s="12" t="str"/>
      <x:c r="K41" s="12" t="str">
        <x:v>https://www.ti.com/product/SN74LVC1G04</x:v>
      </x:c>
      <x:c r="L41" s="12" t="str"/>
    </x:row>
    <x:row r="42" ht="48" customHeight="1">
      <x:c r="A42" s="12" t="str">
        <x:v>1715802</x:v>
      </x:c>
      <x:c r="B42" s="12" t="str">
        <x:v>Phoenix Contact</x:v>
      </x:c>
      <x:c r="C42" s="12" t="str">
        <x:v>J12</x:v>
      </x:c>
      <x:c r="D42" s="12" t="str">
        <x:v>DI1-8 24V PNP</x:v>
      </x:c>
      <x:c r="E42" s="12" t="str">
        <x:v>TerminalBlock_Phoenix:TerminalBlock_Phoenix_MKDS-1,5-10-5.08_1x10_P5.08mm_Horizontal</x:v>
      </x:c>
      <x:c r="F42" s="12" t="n">
        <x:v>1</x:v>
      </x:c>
      <x:c r="G42" s="12" t="n">
        <x:f>CEILING(F42*'项目与报价'!$B$5*(1+'项目与报价'!$B$6),1)</x:f>
        <x:v>102</x:v>
      </x:c>
      <x:c r="H42" s="16"/>
      <x:c r="I42" s="17" t="str">
        <x:f>IF(H42="","",G42*H42)</x:f>
      </x:c>
      <x:c r="J42" s="12" t="str">
        <x:v>THT,5.08mm</x:v>
      </x:c>
      <x:c r="K42" s="12" t="str">
        <x:v>https://www.phoenixcontact.com/en-us/products/1715802</x:v>
      </x:c>
      <x:c r="L42" s="12" t="str">
        <x:v>MKDS 1.5,5.08mm; tighten0.5-0.6Nm while supporting connector</x:v>
      </x:c>
    </x:row>
    <x:row r="43" ht="48" customHeight="1">
      <x:c r="A43" s="12" t="str">
        <x:v>RC0805FR-073K3L</x:v>
      </x:c>
      <x:c r="B43" s="12" t="str">
        <x:v>Yageo</x:v>
      </x:c>
      <x:c r="C43" s="12" t="str">
        <x:v>R32, R33, R35, R36, R38, R39, R41, R42, R44, R45, R47, R48, R50, R51, R53, R54, R56, R57, R59, R60</x:v>
      </x:c>
      <x:c r="D43" s="12" t="str">
        <x:v>3k3</x:v>
      </x:c>
      <x:c r="E43" s="12" t="str">
        <x:v>Resistor_SMD:R_0805_2012Metric</x:v>
      </x:c>
      <x:c r="F43" s="12" t="n">
        <x:v>20</x:v>
      </x:c>
      <x:c r="G43" s="12" t="n">
        <x:f>CEILING(F43*'项目与报价'!$B$5*(1+'项目与报价'!$B$6),1)</x:f>
        <x:v>2040</x:v>
      </x:c>
      <x:c r="H43" s="16"/>
      <x:c r="I43" s="17" t="str">
        <x:f>IF(H43="","",G43*H43)</x:f>
      </x:c>
      <x:c r="J43" s="12" t="str">
        <x:v>1%,0.125W,0805; calculated normal dissipation &lt;0.08W</x:v>
      </x:c>
      <x:c r="K43" s="12" t="str">
        <x:v>https://www.yageogroup.com/component-documentation/download/specsheet/RC0805FR-073K3L</x:v>
      </x:c>
      <x:c r="L43" s="12" t="str"/>
    </x:row>
    <x:row r="44" ht="48" customHeight="1">
      <x:c r="A44" s="12" t="str">
        <x:v>LTV-817S-C</x:v>
      </x:c>
      <x:c r="B44" s="12" t="str">
        <x:v>Lite-On</x:v>
      </x:c>
      <x:c r="C44" s="12" t="str">
        <x:v>U11, U12, U13, U14, U15, U16, U17, U18</x:v>
      </x:c>
      <x:c r="D44" s="12" t="str">
        <x:v>LTV-817S-C</x:v>
      </x:c>
      <x:c r="E44" s="12" t="str">
        <x:v>Package_DIP:SMDIP-4_W9.53mm</x:v>
      </x:c>
      <x:c r="F44" s="12" t="n">
        <x:v>8</x:v>
      </x:c>
      <x:c r="G44" s="12" t="n">
        <x:f>CEILING(F44*'项目与报价'!$B$5*(1+'项目与报价'!$B$6),1)</x:f>
        <x:v>816</x:v>
      </x:c>
      <x:c r="H44" s="16"/>
      <x:c r="I44" s="17" t="str">
        <x:f>IF(H44="","",G44*H44)</x:f>
      </x:c>
      <x:c r="J44" s="12" t="str">
        <x:v>CTR rank C</x:v>
      </x:c>
      <x:c r="K44" s="12" t="str">
        <x:v>https://optoelectronics.liteon.com/en-global/Led/Level2/2</x:v>
      </x:c>
      <x:c r="L44" s="12" t="str"/>
    </x:row>
    <x:row r="45" ht="48" customHeight="1">
      <x:c r="A45" s="12" t="str">
        <x:v>1N4148W-7-F</x:v>
      </x:c>
      <x:c r="B45" s="12" t="str">
        <x:v>Diodes Incorporated</x:v>
      </x:c>
      <x:c r="C45" s="12" t="str">
        <x:v>D10, D11, D12, D13, D14, D15, D16, D17, D18, D19</x:v>
      </x:c>
      <x:c r="D45" s="12" t="str">
        <x:v>1N4148W</x:v>
      </x:c>
      <x:c r="E45" s="12" t="str">
        <x:v>Diode_SMD:D_SOD-123</x:v>
      </x:c>
      <x:c r="F45" s="12" t="n">
        <x:v>10</x:v>
      </x:c>
      <x:c r="G45" s="12" t="n">
        <x:f>CEILING(F45*'项目与报价'!$B$5*(1+'项目与报价'!$B$6),1)</x:f>
        <x:v>1020</x:v>
      </x:c>
      <x:c r="H45" s="16"/>
      <x:c r="I45" s="17" t="str">
        <x:f>IF(H45="","",G45*H45)</x:f>
      </x:c>
      <x:c r="J45" s="12" t="str"/>
      <x:c r="K45" s="12" t="str">
        <x:v>https://www.diodes.com/assets/Datasheets/1N4148W.pdf</x:v>
      </x:c>
      <x:c r="L45" s="12" t="str"/>
    </x:row>
    <x:row r="46" ht="48" customHeight="1">
      <x:c r="A46" s="12" t="str">
        <x:v>GRM216R71H103KA01D</x:v>
      </x:c>
      <x:c r="B46" s="12" t="str">
        <x:v>Murata</x:v>
      </x:c>
      <x:c r="C46" s="12" t="str">
        <x:v>C30, C31, C32, C33, C34, C35, C36, C37, C90</x:v>
      </x:c>
      <x:c r="D46" s="12" t="str">
        <x:v>10n</x:v>
      </x:c>
      <x:c r="E46" s="12" t="str">
        <x:v>Capacitor_SMD:C_0805_2012Metric</x:v>
      </x:c>
      <x:c r="F46" s="12" t="n">
        <x:v>9</x:v>
      </x:c>
      <x:c r="G46" s="12" t="n">
        <x:f>CEILING(F46*'项目与报价'!$B$5*(1+'项目与报价'!$B$6),1)</x:f>
        <x:v>918</x:v>
      </x:c>
      <x:c r="H46" s="16"/>
      <x:c r="I46" s="17" t="str">
        <x:f>IF(H46="","",G46*H46)</x:f>
      </x:c>
      <x:c r="J46" s="12" t="str">
        <x:v>X7R,50V</x:v>
      </x:c>
      <x:c r="K46" s="12" t="str">
        <x:v>https://www.murata.com/en-global/products/productdetail?partno=GRM216R71H103KA01D</x:v>
      </x:c>
      <x:c r="L46" s="12" t="str"/>
    </x:row>
    <x:row r="47" ht="48" customHeight="1">
      <x:c r="A47" s="12" t="str">
        <x:v>1715747</x:v>
      </x:c>
      <x:c r="B47" s="12" t="str">
        <x:v>Phoenix Contact</x:v>
      </x:c>
      <x:c r="C47" s="12" t="str">
        <x:v>J13</x:v>
      </x:c>
      <x:c r="D47" s="12" t="str">
        <x:v>FLOW PNP 0-1kHz</x:v>
      </x:c>
      <x:c r="E47" s="12" t="str">
        <x:v>TerminalBlock_Phoenix:TerminalBlock_Phoenix_MKDS-1,5-4-5.08_1x04_P5.08mm_Horizontal</x:v>
      </x:c>
      <x:c r="F47" s="12" t="n">
        <x:v>1</x:v>
      </x:c>
      <x:c r="G47" s="12" t="n">
        <x:f>CEILING(F47*'项目与报价'!$B$5*(1+'项目与报价'!$B$6),1)</x:f>
        <x:v>102</x:v>
      </x:c>
      <x:c r="H47" s="16"/>
      <x:c r="I47" s="17" t="str">
        <x:f>IF(H47="","",G47*H47)</x:f>
      </x:c>
      <x:c r="J47" s="12" t="str">
        <x:v>THT,5.08mm</x:v>
      </x:c>
      <x:c r="K47" s="12" t="str">
        <x:v>https://www.phoenixcontact.com/en-us/products/1715747</x:v>
      </x:c>
      <x:c r="L47" s="12" t="str">
        <x:v>MKDS 1.5,5.08mm; tighten0.5-0.6Nm while supporting connector</x:v>
      </x:c>
    </x:row>
    <x:row r="48" ht="48" customHeight="1">
      <x:c r="A48" s="12" t="str">
        <x:v>H11L1SM</x:v>
      </x:c>
      <x:c r="B48" s="12" t="str">
        <x:v>onsemi</x:v>
      </x:c>
      <x:c r="C48" s="12" t="str">
        <x:v>U19, U20</x:v>
      </x:c>
      <x:c r="D48" s="12" t="str">
        <x:v>H11L1M</x:v>
      </x:c>
      <x:c r="E48" s="12" t="str">
        <x:v>Package_DIP:SMDIP-6_W9.53mm</x:v>
      </x:c>
      <x:c r="F48" s="12" t="n">
        <x:v>2</x:v>
      </x:c>
      <x:c r="G48" s="12" t="n">
        <x:f>CEILING(F48*'项目与报价'!$B$5*(1+'项目与报价'!$B$6),1)</x:f>
        <x:v>204</x:v>
      </x:c>
      <x:c r="H48" s="16"/>
      <x:c r="I48" s="17" t="str">
        <x:f>IF(H48="","",G48*H48)</x:f>
      </x:c>
      <x:c r="J48" s="12" t="str">
        <x:v>Schmitt opto</x:v>
      </x:c>
      <x:c r="K48" s="12" t="str">
        <x:v>https://www.onsemi.com/pdf/datasheet/h11l1m-d.pdf</x:v>
      </x:c>
      <x:c r="L48" s="12" t="str"/>
    </x:row>
    <x:row r="49" ht="48" customHeight="1">
      <x:c r="A49" s="12" t="str">
        <x:v>ULN2803ADW</x:v>
      </x:c>
      <x:c r="B49" s="12" t="str">
        <x:v>Texas Instruments</x:v>
      </x:c>
      <x:c r="C49" s="12" t="str">
        <x:v>U21</x:v>
      </x:c>
      <x:c r="D49" s="12" t="str">
        <x:v>ULN2803ADW</x:v>
      </x:c>
      <x:c r="E49" s="12" t="str">
        <x:v>Package_SO:SOIC-18W_7.5x11.6mm_P1.27mm</x:v>
      </x:c>
      <x:c r="F49" s="12" t="n">
        <x:v>1</x:v>
      </x:c>
      <x:c r="G49" s="12" t="n">
        <x:f>CEILING(F49*'项目与报价'!$B$5*(1+'项目与报价'!$B$6),1)</x:f>
        <x:v>102</x:v>
      </x:c>
      <x:c r="H49" s="16"/>
      <x:c r="I49" s="17" t="str">
        <x:f>IF(H49="","",G49*H49)</x:f>
      </x:c>
      <x:c r="J49" s="12" t="str">
        <x:v>50mA/ch,250mA total project limit</x:v>
      </x:c>
      <x:c r="K49" s="12" t="str">
        <x:v>https://www.ti.com/product/ULN2803A</x:v>
      </x:c>
      <x:c r="L49" s="12" t="str"/>
    </x:row>
    <x:row r="50" ht="48" customHeight="1">
      <x:c r="A50" s="12" t="str">
        <x:v>1715789</x:v>
      </x:c>
      <x:c r="B50" s="12" t="str">
        <x:v>Phoenix Contact</x:v>
      </x:c>
      <x:c r="C50" s="12" t="str">
        <x:v>J14</x:v>
      </x:c>
      <x:c r="D50" s="12" t="str">
        <x:v>DO1-6 LOW SIDE</x:v>
      </x:c>
      <x:c r="E50" s="12" t="str">
        <x:v>TerminalBlock_Phoenix:TerminalBlock_Phoenix_MKDS-1,5-8-5.08_1x08_P5.08mm_Horizontal</x:v>
      </x:c>
      <x:c r="F50" s="12" t="n">
        <x:v>1</x:v>
      </x:c>
      <x:c r="G50" s="12" t="n">
        <x:f>CEILING(F50*'项目与报价'!$B$5*(1+'项目与报价'!$B$6),1)</x:f>
        <x:v>102</x:v>
      </x:c>
      <x:c r="H50" s="16"/>
      <x:c r="I50" s="17" t="str">
        <x:f>IF(H50="","",G50*H50)</x:f>
      </x:c>
      <x:c r="J50" s="12" t="str">
        <x:v>THT,5.08mm</x:v>
      </x:c>
      <x:c r="K50" s="12" t="str">
        <x:v>https://www.phoenixcontact.com/en-us/products/1715789</x:v>
      </x:c>
      <x:c r="L50" s="12" t="str">
        <x:v>MKDS 1.5,5.08mm; tighten0.5-0.6Nm while supporting connector</x:v>
      </x:c>
    </x:row>
    <x:row r="51" ht="48" customHeight="1">
      <x:c r="A51" s="12" t="str">
        <x:v>SN74LVC1G08DBVR</x:v>
      </x:c>
      <x:c r="B51" s="12" t="str">
        <x:v>Texas Instruments</x:v>
      </x:c>
      <x:c r="C51" s="12" t="str">
        <x:v>U23</x:v>
      </x:c>
      <x:c r="D51" s="12" t="str">
        <x:v>SN74LVC1G08DBVR</x:v>
      </x:c>
      <x:c r="E51" s="12" t="str">
        <x:v>Package_TO_SOT_SMD:SOT-23-5</x:v>
      </x:c>
      <x:c r="F51" s="12" t="n">
        <x:v>1</x:v>
      </x:c>
      <x:c r="G51" s="12" t="n">
        <x:f>CEILING(F51*'项目与报价'!$B$5*(1+'项目与报价'!$B$6),1)</x:f>
        <x:v>102</x:v>
      </x:c>
      <x:c r="H51" s="16"/>
      <x:c r="I51" s="17" t="str">
        <x:f>IF(H51="","",G51*H51)</x:f>
      </x:c>
      <x:c r="J51" s="12" t="str"/>
      <x:c r="K51" s="12" t="str">
        <x:v>https://www.ti.com/product/SN74LVC1G08</x:v>
      </x:c>
      <x:c r="L51" s="12" t="str"/>
    </x:row>
    <x:row r="52" ht="48" customHeight="1">
      <x:c r="A52" s="12" t="str">
        <x:v>ISO3082DW</x:v>
      </x:c>
      <x:c r="B52" s="12" t="str">
        <x:v>Texas Instruments</x:v>
      </x:c>
      <x:c r="C52" s="12" t="str">
        <x:v>U24</x:v>
      </x:c>
      <x:c r="D52" s="12" t="str">
        <x:v>ISO3082DW</x:v>
      </x:c>
      <x:c r="E52" s="12" t="str">
        <x:v>Package_SO:SOIC-16W_7.5x10.3mm_P1.27mm</x:v>
      </x:c>
      <x:c r="F52" s="12" t="n">
        <x:v>1</x:v>
      </x:c>
      <x:c r="G52" s="12" t="n">
        <x:f>CEILING(F52*'项目与报价'!$B$5*(1+'项目与报价'!$B$6),1)</x:f>
        <x:v>102</x:v>
      </x:c>
      <x:c r="H52" s="16"/>
      <x:c r="I52" s="17" t="str">
        <x:f>IF(H52="","",G52*H52)</x:f>
      </x:c>
      <x:c r="J52" s="12" t="str">
        <x:v>200kbps,SOIC16W</x:v>
      </x:c>
      <x:c r="K52" s="12" t="str">
        <x:v>https://www.ti.com/product/ISO3082</x:v>
      </x:c>
      <x:c r="L52" s="12" t="str"/>
    </x:row>
    <x:row r="53" ht="48" customHeight="1">
      <x:c r="A53" s="12" t="str">
        <x:v>RC0805FR-07120RL</x:v>
      </x:c>
      <x:c r="B53" s="12" t="str">
        <x:v>Yageo</x:v>
      </x:c>
      <x:c r="C53" s="12" t="str">
        <x:v>R69</x:v>
      </x:c>
      <x:c r="D53" s="12" t="str">
        <x:v>120R</x:v>
      </x:c>
      <x:c r="E53" s="12" t="str">
        <x:v>Resistor_SMD:R_0805_2012Metric</x:v>
      </x:c>
      <x:c r="F53" s="12" t="n">
        <x:v>1</x:v>
      </x:c>
      <x:c r="G53" s="12" t="n">
        <x:f>CEILING(F53*'项目与报价'!$B$5*(1+'项目与报价'!$B$6),1)</x:f>
        <x:v>102</x:v>
      </x:c>
      <x:c r="H53" s="16"/>
      <x:c r="I53" s="17" t="str">
        <x:f>IF(H53="","",G53*H53)</x:f>
      </x:c>
      <x:c r="J53" s="12" t="str">
        <x:v>1%,0.125W</x:v>
      </x:c>
      <x:c r="K53" s="12" t="str">
        <x:v>https://www.yageogroup.com/component-documentation/download/specsheet/RC0805FR-07120RL</x:v>
      </x:c>
      <x:c r="L53" s="12" t="str"/>
    </x:row>
    <x:row r="54" ht="48" customHeight="1">
      <x:c r="A54" s="12" t="str">
        <x:v>61300211121</x:v>
      </x:c>
      <x:c r="B54" s="12" t="str">
        <x:v>Wurth Elektronik</x:v>
      </x:c>
      <x:c r="C54" s="12" t="str">
        <x:v>JP1</x:v>
      </x:c>
      <x:c r="D54" s="12" t="str">
        <x:v>TERM ENABLE</x:v>
      </x:c>
      <x:c r="E54" s="12" t="str">
        <x:v>Connector_PinHeader_2.54mm:PinHeader_1x02_P2.54mm_Vertical</x:v>
      </x:c>
      <x:c r="F54" s="12" t="n">
        <x:v>1</x:v>
      </x:c>
      <x:c r="G54" s="12" t="n">
        <x:f>CEILING(F54*'项目与报价'!$B$5*(1+'项目与报价'!$B$6),1)</x:f>
        <x:v>102</x:v>
      </x:c>
      <x:c r="H54" s="16"/>
      <x:c r="I54" s="17" t="str">
        <x:f>IF(H54="","",G54*H54)</x:f>
      </x:c>
      <x:c r="J54" s="12" t="str">
        <x:v>2.54mm,THT,vertical</x:v>
      </x:c>
      <x:c r="K54" s="12" t="str">
        <x:v>https://www.we-online.com/en/components/products/WP_PIN_HEADERS_2_54</x:v>
      </x:c>
      <x:c r="L54" s="12" t="str">
        <x:v>Fit only at bus endpoint</x:v>
      </x:c>
    </x:row>
    <x:row r="55" ht="48" customHeight="1">
      <x:c r="A55" s="12" t="str">
        <x:v>SM712-02HTG</x:v>
      </x:c>
      <x:c r="B55" s="12" t="str">
        <x:v>Littelfuse</x:v>
      </x:c>
      <x:c r="C55" s="12" t="str">
        <x:v>D20</x:v>
      </x:c>
      <x:c r="D55" s="12" t="str">
        <x:v>SM712</x:v>
      </x:c>
      <x:c r="E55" s="12" t="str">
        <x:v>Package_TO_SOT_SMD:SOT-23</x:v>
      </x:c>
      <x:c r="F55" s="12" t="n">
        <x:v>1</x:v>
      </x:c>
      <x:c r="G55" s="12" t="n">
        <x:f>CEILING(F55*'项目与报价'!$B$5*(1+'项目与报价'!$B$6),1)</x:f>
        <x:v>102</x:v>
      </x:c>
      <x:c r="H55" s="16"/>
      <x:c r="I55" s="17" t="str">
        <x:f>IF(H55="","",G55*H55)</x:f>
      </x:c>
      <x:c r="J55" s="12" t="str">
        <x:v>RS485 TVS</x:v>
      </x:c>
      <x:c r="K55" s="12" t="str">
        <x:v>https://www.onsemi.com/pdf/datasheet/h11l1m-d.pdf</x:v>
      </x:c>
      <x:c r="L55" s="12" t="str"/>
    </x:row>
    <x:row r="56" ht="48" customHeight="1">
      <x:c r="A56" s="12" t="str">
        <x:v>MEJ1S0509SC</x:v>
      </x:c>
      <x:c r="B56" s="12" t="str">
        <x:v>Murata</x:v>
      </x:c>
      <x:c r="C56" s="12" t="str">
        <x:v>U25</x:v>
      </x:c>
      <x:c r="D56" s="12" t="str">
        <x:v>MEJ1S0509SC</x:v>
      </x:c>
      <x:c r="E56" s="12" t="str">
        <x:v>Converter_DCDC:Converter_DCDC_muRata_MEJ1SxxxxSC_THT</x:v>
      </x:c>
      <x:c r="F56" s="12" t="n">
        <x:v>1</x:v>
      </x:c>
      <x:c r="G56" s="12" t="n">
        <x:f>CEILING(F56*'项目与报价'!$B$5*(1+'项目与报价'!$B$6),1)</x:f>
        <x:v>102</x:v>
      </x:c>
      <x:c r="H56" s="16"/>
      <x:c r="I56" s="17" t="str">
        <x:f>IF(H56="","",G56*H56)</x:f>
      </x:c>
      <x:c r="J56" s="12" t="str">
        <x:v>5V/9V,1W unregulated</x:v>
      </x:c>
      <x:c r="K56" s="12" t="str">
        <x:v>https://www.murata.com/-/media/webrenewal/products/power/datasheet/kdc_mej1.ashx?la=ja-jp</x:v>
      </x:c>
      <x:c r="L56" s="12" t="str">
        <x:v>MEJ1S0509SC 5V-to-9V isolated 1W SIP7; native Murata footprint pin1 VIN/pin2 return/pin5 isolated return/pin7 9V; manufacturer sample and current supply confirmation pending</x:v>
      </x:c>
    </x:row>
    <x:row r="57" ht="48" customHeight="1">
      <x:c r="A57" s="12" t="str">
        <x:v>L78M05ABDT-TR</x:v>
      </x:c>
      <x:c r="B57" s="12" t="str">
        <x:v>STMicroelectronics</x:v>
      </x:c>
      <x:c r="C57" s="12" t="str">
        <x:v>U26</x:v>
      </x:c>
      <x:c r="D57" s="12" t="str">
        <x:v>L78M05ABDT-TR</x:v>
      </x:c>
      <x:c r="E57" s="12" t="str">
        <x:v>Package_TO_SOT_SMD:TO-252-2</x:v>
      </x:c>
      <x:c r="F57" s="12" t="n">
        <x:v>1</x:v>
      </x:c>
      <x:c r="G57" s="12" t="n">
        <x:f>CEILING(F57*'项目与报价'!$B$5*(1+'项目与报价'!$B$6),1)</x:f>
        <x:v>102</x:v>
      </x:c>
      <x:c r="H57" s="16"/>
      <x:c r="I57" s="17" t="str">
        <x:f>IF(H57="","",G57*H57)</x:f>
      </x:c>
      <x:c r="J57" s="12" t="str">
        <x:v>DPAK,5V fixed</x:v>
      </x:c>
      <x:c r="K57" s="12" t="str">
        <x:v>https://www.st.com/en/power-management/l78m.html</x:v>
      </x:c>
      <x:c r="L57" s="12" t="str"/>
    </x:row>
    <x:row r="58" ht="48" customHeight="1">
      <x:c r="A58" s="12" t="str">
        <x:v>RC1210FR-07820RL</x:v>
      </x:c>
      <x:c r="B58" s="12" t="str">
        <x:v>Yageo</x:v>
      </x:c>
      <x:c r="C58" s="12" t="str">
        <x:v>R70</x:v>
      </x:c>
      <x:c r="D58" s="12" t="str">
        <x:v>820R</x:v>
      </x:c>
      <x:c r="E58" s="12" t="str">
        <x:v>Resistor_SMD:R_1210_3225Metric</x:v>
      </x:c>
      <x:c r="F58" s="12" t="n">
        <x:v>1</x:v>
      </x:c>
      <x:c r="G58" s="12" t="n">
        <x:f>CEILING(F58*'项目与报价'!$B$5*(1+'项目与报价'!$B$6),1)</x:f>
        <x:v>102</x:v>
      </x:c>
      <x:c r="H58" s="16"/>
      <x:c r="I58" s="17" t="str">
        <x:f>IF(H58="","",G58*H58)</x:f>
      </x:c>
      <x:c r="J58" s="12" t="str">
        <x:v>1%,0.5W</x:v>
      </x:c>
      <x:c r="K58" s="12" t="str">
        <x:v>https://www.yageogroup.com/component-documentation/download/specsheet/RC1210FR-07820RL</x:v>
      </x:c>
      <x:c r="L58" s="12" t="str"/>
    </x:row>
    <x:row r="59" ht="48" customHeight="1">
      <x:c r="A59" s="12" t="str">
        <x:v>GRM21BR71H334KA01L</x:v>
      </x:c>
      <x:c r="B59" s="12" t="str">
        <x:v>Murata</x:v>
      </x:c>
      <x:c r="C59" s="12" t="str">
        <x:v>C44</x:v>
      </x:c>
      <x:c r="D59" s="12" t="str">
        <x:v>330n</x:v>
      </x:c>
      <x:c r="E59" s="12" t="str">
        <x:v>Capacitor_SMD:C_0805_2012Metric</x:v>
      </x:c>
      <x:c r="F59" s="12" t="n">
        <x:v>1</x:v>
      </x:c>
      <x:c r="G59" s="12" t="n">
        <x:f>CEILING(F59*'项目与报价'!$B$5*(1+'项目与报价'!$B$6),1)</x:f>
        <x:v>102</x:v>
      </x:c>
      <x:c r="H59" s="16"/>
      <x:c r="I59" s="17" t="str">
        <x:f>IF(H59="","",G59*H59)</x:f>
      </x:c>
      <x:c r="J59" s="12" t="str">
        <x:v>X7R,50V</x:v>
      </x:c>
      <x:c r="K59" s="12" t="str">
        <x:v>https://www.murata.com/en-global/products/productdetail?partno=GRM21BR71H334KA01L</x:v>
      </x:c>
      <x:c r="L59" s="12" t="str"/>
    </x:row>
    <x:row r="60" ht="48" customHeight="1">
      <x:c r="A60" s="12" t="str">
        <x:v>TPS26600PWPR</x:v>
      </x:c>
      <x:c r="B60" s="12" t="str">
        <x:v>Texas Instruments</x:v>
      </x:c>
      <x:c r="C60" s="12" t="str">
        <x:v>U27</x:v>
      </x:c>
      <x:c r="D60" s="12" t="str">
        <x:v>TPS26600PWPR</x:v>
      </x:c>
      <x:c r="E60" s="12" t="str">
        <x:v>Package_SO:HTSSOP-16-1EP_4.4x5mm_P0.65mm_EP3.4x5mm_Mask2.46x2.31mm_ThermalVias</x:v>
      </x:c>
      <x:c r="F60" s="12" t="n">
        <x:v>1</x:v>
      </x:c>
      <x:c r="G60" s="12" t="n">
        <x:f>CEILING(F60*'项目与报价'!$B$5*(1+'项目与报价'!$B$6),1)</x:f>
        <x:v>102</x:v>
      </x:c>
      <x:c r="H60" s="16"/>
      <x:c r="I60" s="17" t="str">
        <x:f>IF(H60="","",G60*H60)</x:f>
      </x:c>
      <x:c r="J60" s="12" t="str">
        <x:v>60V,eFuse,0.75A nominal</x:v>
      </x:c>
      <x:c r="K60" s="12" t="str">
        <x:v>https://www.ti.com/product/TPS26600</x:v>
      </x:c>
      <x:c r="L60" s="12" t="str">
        <x:v>MODE=RTN auto-retry; output state must not restart after recovery</x:v>
      </x:c>
    </x:row>
    <x:row r="61" ht="48" customHeight="1">
      <x:c r="A61" s="12" t="str">
        <x:v>RC0805FR-07140KL</x:v>
      </x:c>
      <x:c r="B61" s="12" t="str">
        <x:v>Yageo</x:v>
      </x:c>
      <x:c r="C61" s="12" t="str">
        <x:v>R90</x:v>
      </x:c>
      <x:c r="D61" s="12" t="str">
        <x:v>140k</x:v>
      </x:c>
      <x:c r="E61" s="12" t="str">
        <x:v>Resistor_SMD:R_0805_2012Metric</x:v>
      </x:c>
      <x:c r="F61" s="12" t="n">
        <x:v>1</x:v>
      </x:c>
      <x:c r="G61" s="12" t="n">
        <x:f>CEILING(F61*'项目与报价'!$B$5*(1+'项目与报价'!$B$6),1)</x:f>
        <x:v>102</x:v>
      </x:c>
      <x:c r="H61" s="16"/>
      <x:c r="I61" s="17" t="str">
        <x:f>IF(H61="","",G61*H61)</x:f>
      </x:c>
      <x:c r="J61" s="12" t="str">
        <x:v>1%,0.125W</x:v>
      </x:c>
      <x:c r="K61" s="12" t="str">
        <x:v>https://www.yageogroup.com/component-documentation/download/specsheet/RC0805FR-07140KL</x:v>
      </x:c>
      <x:c r="L61" s="12" t="str"/>
    </x:row>
    <x:row r="62" ht="48" customHeight="1">
      <x:c r="A62" s="12" t="str">
        <x:v>RC0805FR-07240KL</x:v>
      </x:c>
      <x:c r="B62" s="12" t="str">
        <x:v>Yageo</x:v>
      </x:c>
      <x:c r="C62" s="12" t="str">
        <x:v>R92</x:v>
      </x:c>
      <x:c r="D62" s="12" t="str">
        <x:v>240k</x:v>
      </x:c>
      <x:c r="E62" s="12" t="str">
        <x:v>Resistor_SMD:R_0805_2012Metric</x:v>
      </x:c>
      <x:c r="F62" s="12" t="n">
        <x:v>1</x:v>
      </x:c>
      <x:c r="G62" s="12" t="n">
        <x:f>CEILING(F62*'项目与报价'!$B$5*(1+'项目与报价'!$B$6),1)</x:f>
        <x:v>102</x:v>
      </x:c>
      <x:c r="H62" s="16"/>
      <x:c r="I62" s="17" t="str">
        <x:f>IF(H62="","",G62*H62)</x:f>
      </x:c>
      <x:c r="J62" s="12" t="str">
        <x:v>1%,0.125W</x:v>
      </x:c>
      <x:c r="K62" s="12" t="str">
        <x:v>https://www.yageogroup.com/component-documentation/download/specsheet/RC0805FR-07240KL</x:v>
      </x:c>
      <x:c r="L62" s="12" t="str"/>
    </x:row>
    <x:row r="63" ht="48" customHeight="1">
      <x:c r="A63" s="12" t="str">
        <x:v>RC0805FR-0716KL</x:v>
      </x:c>
      <x:c r="B63" s="12" t="str">
        <x:v>Yageo</x:v>
      </x:c>
      <x:c r="C63" s="12" t="str">
        <x:v>R94</x:v>
      </x:c>
      <x:c r="D63" s="12" t="str">
        <x:v>16k</x:v>
      </x:c>
      <x:c r="E63" s="12" t="str">
        <x:v>Resistor_SMD:R_0805_2012Metric</x:v>
      </x:c>
      <x:c r="F63" s="12" t="n">
        <x:v>1</x:v>
      </x:c>
      <x:c r="G63" s="12" t="n">
        <x:f>CEILING(F63*'项目与报价'!$B$5*(1+'项目与报价'!$B$6),1)</x:f>
        <x:v>102</x:v>
      </x:c>
      <x:c r="H63" s="16"/>
      <x:c r="I63" s="17" t="str">
        <x:f>IF(H63="","",G63*H63)</x:f>
      </x:c>
      <x:c r="J63" s="12" t="str">
        <x:v>1%,0.125W</x:v>
      </x:c>
      <x:c r="K63" s="12" t="str">
        <x:v>https://www.yageogroup.com/component-documentation/download/specsheet/RC0805FR-0716KL</x:v>
      </x:c>
      <x:c r="L63" s="12" t="str"/>
    </x:row>
    <x:row r="64" ht="48" customHeight="1">
      <x:c r="A64" s="12" t="str">
        <x:v>TMUX7412FRRPR</x:v>
      </x:c>
      <x:c r="B64" s="12" t="str">
        <x:v>Texas Instruments</x:v>
      </x:c>
      <x:c r="C64" s="12" t="str">
        <x:v>U28, U29</x:v>
      </x:c>
      <x:c r="D64" s="12" t="str">
        <x:v>TMUX7412FRRPR</x:v>
      </x:c>
      <x:c r="E64" s="12" t="str">
        <x:v>TankCtrl:TI_RRP0016A_WQFN16</x:v>
      </x:c>
      <x:c r="F64" s="12" t="n">
        <x:v>2</x:v>
      </x:c>
      <x:c r="G64" s="12" t="n">
        <x:f>CEILING(F64*'项目与报价'!$B$5*(1+'项目与报价'!$B$6),1)</x:f>
        <x:v>204</x:v>
      </x:c>
      <x:c r="H64" s="16"/>
      <x:c r="I64" s="17" t="str">
        <x:f>IF(H64="","",G64*H64)</x:f>
      </x:c>
      <x:c r="J64" s="12" t="str">
        <x:v>12V,single supply; source fault protection</x:v>
      </x:c>
      <x:c r="K64" s="12" t="str">
        <x:v>https://www.ti.com/product/TMUX7412</x:v>
      </x:c>
      <x:c r="L64" s="12" t="str">
        <x:v>4-20mA 21mA is below WQFN 60mA rating even at 125C; PW is preview and is not selected; ±24V continuous miswire target requires transient and thermal EVT</x:v>
      </x:c>
    </x:row>
  </x:sheetData>
  <x:pageMargins left="0.7" right="0.7" top="0.75" bottom="0.75" header="0.3" footer="0.3"/>
  <x:tableParts count="1">
    <x:tablePart xmlns:r="http://schemas.openxmlformats.org/officeDocument/2006/relationships" r:id="R0dca15c976a94be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5" hidden="0" customWidth="1"/>
    <x:col min="4" max="4" width="43" hidden="0" customWidth="1"/>
    <x:col min="5" max="5" width="26" hidden="0" customWidth="1"/>
    <x:col min="6" max="6" width="12" hidden="0" customWidth="1"/>
    <x:col min="7" max="7" width="10" hidden="0" customWidth="1"/>
    <x:col min="8" max="8" width="15" hidden="0" customWidth="1"/>
    <x:col min="9" max="9" width="17" hidden="0" customWidth="1"/>
    <x:col min="10" max="10" width="19" hidden="0" customWidth="1"/>
    <x:col min="11" max="11" width="20" hidden="0" customWidth="1"/>
    <x:col min="12" max="12" width="62" hidden="0" customWidth="1"/>
    <x:col min="13" max="13" width="70" hidden="0" customWidth="1"/>
    <x:col min="14" max="14" width="64" hidden="0" customWidth="1"/>
    <x:col min="15" max="15" width="32" hidden="0" customWidth="1"/>
  </x:cols>
  <x:sheetData>
    <x:row r="1" ht="34" customHeight="1">
      <x:c r="A1" s="8" t="str">
        <x:v>TANK-CTRL-A02 · 一次性工装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工厂共享工具按表数量采购，不随每台整机交付；全部需要有效校准或工装确认。</x:v>
      </x:c>
    </x:row>
    <x:row r="5" ht="28" customHeight="1">
      <x:c r="A5" s="14" t="str">
        <x:v>位号</x:v>
      </x:c>
      <x:c r="B5" s="14" t="str">
        <x:v>类别</x:v>
      </x:c>
      <x:c r="C5" s="14" t="str">
        <x:v>名称</x:v>
      </x:c>
      <x:c r="D5" s="14" t="str">
        <x:v>完整型号/订货码</x:v>
      </x:c>
      <x:c r="E5" s="14" t="str">
        <x:v>厂家</x:v>
      </x:c>
      <x:c r="F5" s="14" t="str">
        <x:v>单台数量</x:v>
      </x:c>
      <x:c r="G5" s="14" t="str">
        <x:v>单位</x:v>
      </x:c>
      <x:c r="H5" s="14" t="str">
        <x:v>本批采购数量</x:v>
      </x:c>
      <x:c r="I5" s="14" t="str">
        <x:v>报价单价 CNY</x:v>
      </x:c>
      <x:c r="J5" s="14" t="str">
        <x:v>本批小计 CNY</x:v>
      </x:c>
      <x:c r="K5" s="14" t="str">
        <x:v>采购类别</x:v>
      </x:c>
      <x:c r="L5" s="14" t="str">
        <x:v>关键规格</x:v>
      </x:c>
      <x:c r="M5" s="14" t="str">
        <x:v>配套/安装约束</x:v>
      </x:c>
      <x:c r="N5" s="14" t="str">
        <x:v>厂家来源</x:v>
      </x:c>
      <x:c r="O5" s="14" t="str">
        <x:v>报价及交期备注</x:v>
      </x:c>
    </x:row>
    <x:row r="6" ht="48" customHeight="1">
      <x:c r="A6" s="12" t="str">
        <x:v>WELD</x:v>
      </x:c>
      <x:c r="B6" s="12" t="str">
        <x:v>工装</x:v>
      </x:c>
      <x:c r="C6" s="12" t="str">
        <x:v>Aseptoflex焊接芯轴</x:v>
      </x:c>
      <x:c r="D6" s="12" t="str">
        <x:v>E30452</x:v>
      </x:c>
      <x:c r="E6" s="12" t="str">
        <x:v>ifm</x:v>
      </x:c>
      <x:c r="F6" s="12" t="n">
        <x:v>1</x:v>
      </x:c>
      <x:c r="G6" s="12" t="str">
        <x:v>只</x:v>
      </x:c>
      <x:c r="H6" s="12" t="n">
        <x:f>F6</x:f>
        <x:v>1</x:v>
      </x:c>
      <x:c r="I6" s="16"/>
      <x:c r="J6" s="17" t="str">
        <x:f>IF(I6="","",H6*I6)</x:f>
      </x:c>
      <x:c r="K6" s="12" t="str">
        <x:v>目录型号</x:v>
      </x:c>
      <x:c r="L6" s="12" t="str">
        <x:v>G1 Aseptoflex Vario；E30122配套</x:v>
      </x:c>
      <x:c r="M6" s="12" t="str">
        <x:v>工厂焊接后旋出/清理/检查密封面；不随产品交付</x:v>
      </x:c>
      <x:c r="N6" s="12" t="str">
        <x:v>https://media.ifm.com/dam/ead4387e-faee-4b7d-8761-22e6be70ca1b/Original/E30122-01_EN-GB.pdf</x:v>
      </x:c>
      <x:c r="O6" s="12" t="str">
        <x:v>未询价/未下单</x:v>
      </x:c>
    </x:row>
    <x:row r="7" ht="48" customHeight="1">
      <x:c r="A7" s="12" t="str">
        <x:v>DBG</x:v>
      </x:c>
      <x:c r="B7" s="12" t="str">
        <x:v>工装</x:v>
      </x:c>
      <x:c r="C7" s="12" t="str">
        <x:v>烧录调试器</x:v>
      </x:c>
      <x:c r="D7" s="12" t="str">
        <x:v>STLINK-V3MINIE</x:v>
      </x:c>
      <x:c r="E7" s="12" t="str">
        <x:v>ST</x:v>
      </x:c>
      <x:c r="F7" s="12" t="n">
        <x:v>1</x:v>
      </x:c>
      <x:c r="G7" s="12" t="str">
        <x:v>套</x:v>
      </x:c>
      <x:c r="H7" s="12" t="n">
        <x:f>F7</x:f>
        <x:v>1</x:v>
      </x:c>
      <x:c r="I7" s="16"/>
      <x:c r="J7" s="17" t="str">
        <x:f>IF(I7="","",H7*I7)</x:f>
      </x:c>
      <x:c r="K7" s="12" t="str">
        <x:v>目录型号</x:v>
      </x:c>
      <x:c r="L7" s="12" t="str">
        <x:v>含STDC14线；转接到板J2五针</x:v>
      </x:c>
      <x:c r="M7" s="12" t="str">
        <x:v>J2=3V3参考/SWDIO/SWCLK/GND/NRST；板供电24V；不从调试器供电</x:v>
      </x:c>
      <x:c r="N7" s="12" t="str">
        <x:v>https://www.st.com/en/development-tools/stlink-v3minie.html</x:v>
      </x:c>
      <x:c r="O7" s="12" t="str">
        <x:v>未询价/未下单</x:v>
      </x:c>
    </x:row>
    <x:row r="8" ht="48" customHeight="1">
      <x:c r="A8" s="12" t="str">
        <x:v>IOSET</x:v>
      </x:c>
      <x:c r="B8" s="12" t="str">
        <x:v>工装</x:v>
      </x:c>
      <x:c r="C8" s="12" t="str">
        <x:v>传感器配置套件</x:v>
      </x:c>
      <x:c r="D8" s="12" t="str">
        <x:v>ZZ1060</x:v>
      </x:c>
      <x:c r="E8" s="12" t="str">
        <x:v>ifm</x:v>
      </x:c>
      <x:c r="F8" s="12" t="n">
        <x:v>1</x:v>
      </x:c>
      <x:c r="G8" s="12" t="str">
        <x:v>套</x:v>
      </x:c>
      <x:c r="H8" s="12" t="n">
        <x:f>F8</x:f>
        <x:v>1</x:v>
      </x:c>
      <x:c r="I8" s="16"/>
      <x:c r="J8" s="17" t="str">
        <x:f>IF(I8="","",H8*I8)</x:f>
      </x:c>
      <x:c r="K8" s="12" t="str">
        <x:v>目录型号</x:v>
      </x:c>
      <x:c r="L8" s="12" t="str">
        <x:v>AL1060+E12689+EVC012；USB IO-Link</x:v>
      </x:c>
      <x:c r="M8" s="12" t="str">
        <x:v>一次性工厂装备；moneo configure free；供电不足时外加E80121</x:v>
      </x:c>
      <x:c r="N8" s="12" t="str">
        <x:v>https://media.ifm.com/CIP/mediadelivery/asset/cf25ae52198f31448b9554fbfa51b0df/ifm_nz_stock_selector_prices_email.pdf</x:v>
      </x:c>
      <x:c r="O8" s="12" t="str">
        <x:v>未询价/未下单</x:v>
      </x:c>
    </x:row>
    <x:row r="9" ht="48" customHeight="1">
      <x:c r="A9" s="12" t="str">
        <x:v>CAL1</x:v>
      </x:c>
      <x:c r="B9" s="12" t="str">
        <x:v>工装</x:v>
      </x:c>
      <x:c r="C9" s="12" t="str">
        <x:v>电流/电压校准器</x:v>
      </x:c>
      <x:c r="D9" s="12" t="str">
        <x:v>715</x:v>
      </x:c>
      <x:c r="E9" s="12" t="str">
        <x:v>Fluke</x:v>
      </x:c>
      <x:c r="F9" s="12" t="n">
        <x:v>1</x:v>
      </x:c>
      <x:c r="G9" s="12" t="str">
        <x:v>台</x:v>
      </x:c>
      <x:c r="H9" s="12" t="n">
        <x:f>F9</x:f>
        <x:v>1</x:v>
      </x:c>
      <x:c r="I9" s="16"/>
      <x:c r="J9" s="17" t="str">
        <x:f>IF(I9="","",H9*I9)</x:f>
      </x:c>
      <x:c r="K9" s="12" t="str">
        <x:v>目录型号</x:v>
      </x:c>
      <x:c r="L9" s="12" t="str">
        <x:v>4/12/20mA及0/5/10V测试</x:v>
      </x:c>
      <x:c r="M9" s="12" t="str">
        <x:v>需有效溯源证书；用于AI/AO</x:v>
      </x:c>
      <x:c r="N9" s="12" t="str">
        <x:v>https://www.fluke.com/en-us/product/calibration-tools/ma-loop-calibrators/fluke-715</x:v>
      </x:c>
      <x:c r="O9" s="12" t="str">
        <x:v>未询价/未下单</x:v>
      </x:c>
    </x:row>
    <x:row r="10" ht="48" customHeight="1">
      <x:c r="A10" s="12" t="str">
        <x:v>CAL2</x:v>
      </x:c>
      <x:c r="B10" s="12" t="str">
        <x:v>工装</x:v>
      </x:c>
      <x:c r="C10" s="12" t="str">
        <x:v>Pt100仿真校准器</x:v>
      </x:c>
      <x:c r="D10" s="12" t="str">
        <x:v>724</x:v>
      </x:c>
      <x:c r="E10" s="12" t="str">
        <x:v>Fluke</x:v>
      </x:c>
      <x:c r="F10" s="12" t="n">
        <x:v>1</x:v>
      </x:c>
      <x:c r="G10" s="12" t="str">
        <x:v>台</x:v>
      </x:c>
      <x:c r="H10" s="12" t="n">
        <x:f>F10</x:f>
        <x:v>1</x:v>
      </x:c>
      <x:c r="I10" s="16"/>
      <x:c r="J10" s="17" t="str">
        <x:f>IF(I10="","",H10*I10)</x:f>
      </x:c>
      <x:c r="K10" s="12" t="str">
        <x:v>目录型号</x:v>
      </x:c>
      <x:c r="L10" s="12" t="str">
        <x:v>Pt1003线仿真；20/65/85°C</x:v>
      </x:c>
      <x:c r="M10" s="12" t="str">
        <x:v>MAX31865输入及STB两通道测试</x:v>
      </x:c>
      <x:c r="N10" s="12" t="str">
        <x:v>https://assets.fluke.com/manuals/724_____umeng0000.pdf</x:v>
      </x:c>
      <x:c r="O10" s="12" t="str">
        <x:v>未询价/未下单</x:v>
      </x:c>
    </x:row>
    <x:row r="11" ht="48" customHeight="1">
      <x:c r="A11" s="12" t="str">
        <x:v>REF</x:v>
      </x:c>
      <x:c r="B11" s="12" t="str">
        <x:v>工装</x:v>
      </x:c>
      <x:c r="C11" s="12" t="str">
        <x:v>实罐温度参考</x:v>
      </x:c>
      <x:c r="D11" s="12" t="str">
        <x:v>1551A-12</x:v>
      </x:c>
      <x:c r="E11" s="12" t="str">
        <x:v>Fluke</x:v>
      </x:c>
      <x:c r="F11" s="12" t="n">
        <x:v>1</x:v>
      </x:c>
      <x:c r="G11" s="12" t="str">
        <x:v>支</x:v>
      </x:c>
      <x:c r="H11" s="12" t="n">
        <x:f>F11</x:f>
        <x:v>1</x:v>
      </x:c>
      <x:c r="I11" s="16"/>
      <x:c r="J11" s="17" t="str">
        <x:f>IF(I11="","",H11*I11)</x:f>
      </x:c>
      <x:c r="K11" s="12" t="str">
        <x:v>目录型号</x:v>
      </x:c>
      <x:c r="L11" s="12" t="str">
        <x:v>-50..160°C；12英寸探头；含校准证书</x:v>
      </x:c>
      <x:c r="M11" s="12" t="str">
        <x:v>搅动水浴比对；探头插入深度按制造商要求</x:v>
      </x:c>
      <x:c r="N11" s="12" t="str">
        <x:v>https://www.fluke.com/pt-br/produto/ferramentas-de-calibracao/calibradores-de-temperatura/fluke-calibration-1551a</x:v>
      </x:c>
      <x:c r="O11" s="12" t="str">
        <x:v>未询价/未下单</x:v>
      </x:c>
    </x:row>
    <x:row r="12" ht="48" customHeight="1">
      <x:c r="A12" s="12" t="str">
        <x:v>DMM</x:v>
      </x:c>
      <x:c r="B12" s="12" t="str">
        <x:v>工装</x:v>
      </x:c>
      <x:c r="C12" s="12" t="str">
        <x:v>数字万用表</x:v>
      </x:c>
      <x:c r="D12" s="12" t="str">
        <x:v>87V</x:v>
      </x:c>
      <x:c r="E12" s="12" t="str">
        <x:v>Fluke</x:v>
      </x:c>
      <x:c r="F12" s="12" t="n">
        <x:v>1</x:v>
      </x:c>
      <x:c r="G12" s="12" t="str">
        <x:v>台</x:v>
      </x:c>
      <x:c r="H12" s="12" t="n">
        <x:f>F12</x:f>
        <x:v>1</x:v>
      </x:c>
      <x:c r="I12" s="16"/>
      <x:c r="J12" s="17" t="str">
        <x:f>IF(I12="","",H12*I12)</x:f>
      </x:c>
      <x:c r="K12" s="12" t="str">
        <x:v>目录型号</x:v>
      </x:c>
      <x:c r="L12" s="12" t="str">
        <x:v>校准有效；直流电压/电阻</x:v>
      </x:c>
      <x:c r="M12" s="12" t="str">
        <x:v>测24/12/5/3.3V与AO；配安全表笔</x:v>
      </x:c>
      <x:c r="N12" s="12" t="str">
        <x:v>https://www.fluke.com/en-us/product/electrical-testing/digital-multimeters/fluke-87v</x:v>
      </x:c>
      <x:c r="O12" s="12" t="str">
        <x:v>未询价/未下单</x:v>
      </x:c>
    </x:row>
    <x:row r="13" ht="48" customHeight="1">
      <x:c r="A13" s="12" t="str">
        <x:v>USB485</x:v>
      </x:c>
      <x:c r="B13" s="12" t="str">
        <x:v>工装</x:v>
      </x:c>
      <x:c r="C13" s="12" t="str">
        <x:v>隔离USB-RS485适配器</x:v>
      </x:c>
      <x:c r="D13" s="12" t="str">
        <x:v>USB TO RS485 (B)</x:v>
      </x:c>
      <x:c r="E13" s="12" t="str">
        <x:v>Waveshare</x:v>
      </x:c>
      <x:c r="F13" s="12" t="n">
        <x:v>1</x:v>
      </x:c>
      <x:c r="G13" s="12" t="str">
        <x:v>只</x:v>
      </x:c>
      <x:c r="H13" s="12" t="n">
        <x:f>F13</x:f>
        <x:v>1</x:v>
      </x:c>
      <x:c r="I13" s="16"/>
      <x:c r="J13" s="17" t="str">
        <x:f>IF(I13="","",H13*I13)</x:f>
      </x:c>
      <x:c r="K13" s="12" t="str">
        <x:v>目录型号</x:v>
      </x:c>
      <x:c r="L13" s="12" t="str">
        <x:v>隔离型；19200/8E1</x:v>
      </x:c>
      <x:c r="M13" s="12" t="str">
        <x:v>与HMI分时；接D+/D-/GND；不连VCC</x:v>
      </x:c>
      <x:c r="N13" s="12" t="str">
        <x:v>https://www.waveshare.com/usb-to-rs485-b.htm</x:v>
      </x:c>
      <x:c r="O13" s="12" t="str">
        <x:v>未询价/未下单</x:v>
      </x:c>
    </x:row>
    <x:row r="14" ht="48" customHeight="1">
      <x:c r="A14" s="12" t="str">
        <x:v>IOPS</x:v>
      </x:c>
      <x:c r="B14" s="12" t="str">
        <x:v>工装</x:v>
      </x:c>
      <x:c r="C14" s="12" t="str">
        <x:v>IO-Link外置供电</x:v>
      </x:c>
      <x:c r="D14" s="12" t="str">
        <x:v>E80121</x:v>
      </x:c>
      <x:c r="E14" s="12" t="str">
        <x:v>ifm</x:v>
      </x:c>
      <x:c r="F14" s="12" t="n">
        <x:v>1</x:v>
      </x:c>
      <x:c r="G14" s="12" t="str">
        <x:v>只</x:v>
      </x:c>
      <x:c r="H14" s="12" t="n">
        <x:f>F14</x:f>
        <x:v>1</x:v>
      </x:c>
      <x:c r="I14" s="16"/>
      <x:c r="J14" s="17" t="str">
        <x:f>IF(I14="","",H14*I14)</x:f>
      </x:c>
      <x:c r="K14" s="12" t="str">
        <x:v>目录型号</x:v>
      </x:c>
      <x:c r="L14" s="12" t="str">
        <x:v>24VDC M12 A-coded电源</x:v>
      </x:c>
      <x:c r="M14" s="12" t="str">
        <x:v>ZZ1060功率不足时必须接；不随产品交付</x:v>
      </x:c>
      <x:c r="N14" s="12" t="str">
        <x:v>https://www.ifm.com/ca/en/product/E80121</x:v>
      </x:c>
      <x:c r="O14" s="12" t="str">
        <x:v>未询价/未下单</x:v>
      </x:c>
    </x:row>
    <x:row r="15" ht="48" customHeight="1">
      <x:c r="A15" s="12" t="str">
        <x:v>TESTFIX</x:v>
      </x:c>
      <x:c r="B15" s="12" t="str">
        <x:v>工装</x:v>
      </x:c>
      <x:c r="C15" s="12" t="str">
        <x:v>功能测试夹具</x:v>
      </x:c>
      <x:c r="D15" s="12" t="str">
        <x:v>TANK-FCT-A02</x:v>
      </x:c>
      <x:c r="E15" s="12" t="str">
        <x:v>项目定制</x:v>
      </x:c>
      <x:c r="F15" s="12" t="n">
        <x:v>1</x:v>
      </x:c>
      <x:c r="G15" s="12" t="str">
        <x:v>套</x:v>
      </x:c>
      <x:c r="H15" s="12" t="n">
        <x:f>F15</x:f>
        <x:v>1</x:v>
      </x:c>
      <x:c r="I15" s="16"/>
      <x:c r="J15" s="17" t="str">
        <x:f>IF(I15="","",H15*I15)</x:f>
      </x:c>
      <x:c r="K15" s="12" t="str">
        <x:v>目录型号</x:v>
      </x:c>
      <x:c r="L15" s="12" t="str">
        <x:v>SWD转接/J1..J15插接/LED负载9mA/DI24V开关/5m高温传感器线</x:v>
      </x:c>
      <x:c r="M15" s="12" t="str">
        <x:v>详见工厂测试；不连接真实加热器；矩阵接线先测后上电</x:v>
      </x:c>
      <x:c r="N15" s="12" t="str"/>
      <x:c r="O15" s="12" t="str">
        <x:v>未询价/未下单</x:v>
      </x:c>
    </x:row>
    <x:row r="16" ht="48" customHeight="1">
      <x:c r="A16" s="12" t="str">
        <x:v>WIN</x:v>
      </x:c>
      <x:c r="B16" s="12" t="str">
        <x:v>工装</x:v>
      </x:c>
      <x:c r="C16" s="12" t="str">
        <x:v>配置工作站</x:v>
      </x:c>
      <x:c r="D16" s="12" t="str">
        <x:v>Windows11 x64 / EBPro6.10.02.421</x:v>
      </x:c>
      <x:c r="E16" s="12" t="str">
        <x:v>工厂已有/自配</x:v>
      </x:c>
      <x:c r="F16" s="12" t="n">
        <x:v>1</x:v>
      </x:c>
      <x:c r="G16" s="12" t="str">
        <x:v>台</x:v>
      </x:c>
      <x:c r="H16" s="12" t="n">
        <x:f>F16</x:f>
        <x:v>1</x:v>
      </x:c>
      <x:c r="I16" s="16"/>
      <x:c r="J16" s="17" t="str">
        <x:f>IF(I16="","",H16*I16)</x:f>
      </x:c>
      <x:c r="K16" s="12" t="str">
        <x:v>目录型号</x:v>
      </x:c>
      <x:c r="L16" s="12" t="str">
        <x:v>USB/以太网；8GB RAM；离线软件</x:v>
      </x:c>
      <x:c r="M16" s="12" t="str">
        <x:v>EBPro/JUMO/moneo配置；本机macOS未编译HMI工程</x:v>
      </x:c>
      <x:c r="N16" s="12" t="str">
        <x:v>https://www.weintek.com/Download/Software</x:v>
      </x:c>
      <x:c r="O16" s="12" t="str">
        <x:v>未询价/未下单</x:v>
      </x:c>
    </x:row>
  </x:sheetData>
  <x:pageMargins left="0.7" right="0.7" top="0.75" bottom="0.75" header="0.3" footer="0.3"/>
  <x:tableParts count="1">
    <x:tablePart xmlns:r="http://schemas.openxmlformats.org/officeDocument/2006/relationships" r:id="R45d7c740945f472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33" hidden="0" customWidth="1"/>
    <x:col min="3" max="3" width="36" hidden="0" customWidth="1"/>
    <x:col min="4" max="4" width="27" hidden="0" customWidth="1"/>
    <x:col min="5" max="5" width="12" hidden="0" customWidth="1"/>
    <x:col min="6" max="6" width="14" hidden="0" customWidth="1"/>
    <x:col min="7" max="7" width="24" hidden="0" customWidth="1"/>
    <x:col min="8" max="8" width="79" hidden="0" customWidth="1"/>
  </x:cols>
  <x:sheetData>
    <x:row r="1" ht="34" customHeight="1">
      <x:c r="A1" s="8" t="str">
        <x:v>TANK-CTRL-A02 · 逐线接线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148个导线段；230V必须经电柜，不进PCB；按器件实物端子标识逐行复核。</x:v>
      </x:c>
    </x:row>
    <x:row r="5" ht="28" customHeight="1">
      <x:c r="A5" s="14" t="str">
        <x:v>线号</x:v>
      </x:c>
      <x:c r="B5" s="14" t="str">
        <x:v>起点</x:v>
      </x:c>
      <x:c r="C5" s="14" t="str">
        <x:v>终点</x:v>
      </x:c>
      <x:c r="D5" s="14" t="str">
        <x:v>电位/信号</x:v>
      </x:c>
      <x:c r="E5" s="14" t="str">
        <x:v>mm²</x:v>
      </x:c>
      <x:c r="F5" s="14" t="str">
        <x:v>颜色</x:v>
      </x:c>
      <x:c r="G5" s="14" t="str">
        <x:v>端子组</x:v>
      </x:c>
      <x:c r="H5" s="14" t="str">
        <x:v>约束</x:v>
      </x:c>
    </x:row>
    <x:row r="6" ht="48" customHeight="1">
      <x:c r="A6" s="12" t="str">
        <x:v>W001</x:v>
      </x:c>
      <x:c r="B6" s="12" t="str">
        <x:v>现场:L</x:v>
      </x:c>
      <x:c r="C6" s="12" t="str">
        <x:v>Q0:L</x:v>
      </x:c>
      <x:c r="D6" s="12" t="str">
        <x:v>L</x:v>
      </x:c>
      <x:c r="E6" s="12" t="n">
        <x:v>2.5</x:v>
      </x:c>
      <x:c r="F6" s="12" t="str">
        <x:v>棕</x:v>
      </x:c>
      <x:c r="G6" s="12" t="str">
        <x:v>XT1:L</x:v>
      </x:c>
      <x:c r="H6" s="12" t="str"/>
    </x:row>
    <x:row r="7" ht="48" customHeight="1">
      <x:c r="A7" s="12" t="str">
        <x:v>W002</x:v>
      </x:c>
      <x:c r="B7" s="12" t="str">
        <x:v>Q0:L</x:v>
      </x:c>
      <x:c r="C7" s="12" t="str">
        <x:v>QF0:L-IN</x:v>
      </x:c>
      <x:c r="D7" s="12" t="str">
        <x:v>L</x:v>
      </x:c>
      <x:c r="E7" s="12" t="n">
        <x:v>2.5</x:v>
      </x:c>
      <x:c r="F7" s="12" t="str">
        <x:v>棕</x:v>
      </x:c>
      <x:c r="G7" s="12" t="str"/>
      <x:c r="H7" s="12" t="str"/>
    </x:row>
    <x:row r="8" ht="48" customHeight="1">
      <x:c r="A8" s="12" t="str">
        <x:v>W003</x:v>
      </x:c>
      <x:c r="B8" s="12" t="str">
        <x:v>QF0:L-OUT</x:v>
      </x:c>
      <x:c r="C8" s="12" t="str">
        <x:v>QF1:L-IN</x:v>
      </x:c>
      <x:c r="D8" s="12" t="str">
        <x:v>L_PROT</x:v>
      </x:c>
      <x:c r="E8" s="12" t="n">
        <x:v>2.5</x:v>
      </x:c>
      <x:c r="F8" s="12" t="str">
        <x:v>棕</x:v>
      </x:c>
      <x:c r="G8" s="12" t="str"/>
      <x:c r="H8" s="12" t="str"/>
    </x:row>
    <x:row r="9" ht="48" customHeight="1">
      <x:c r="A9" s="12" t="str">
        <x:v>W004</x:v>
      </x:c>
      <x:c r="B9" s="12" t="str">
        <x:v>QF0:L-OUT</x:v>
      </x:c>
      <x:c r="C9" s="12" t="str">
        <x:v>QF2:L-IN</x:v>
      </x:c>
      <x:c r="D9" s="12" t="str">
        <x:v>L_PROT</x:v>
      </x:c>
      <x:c r="E9" s="12" t="n">
        <x:v>2.5</x:v>
      </x:c>
      <x:c r="F9" s="12" t="str">
        <x:v>棕</x:v>
      </x:c>
      <x:c r="G9" s="12" t="str"/>
      <x:c r="H9" s="12" t="str"/>
    </x:row>
    <x:row r="10" ht="48" customHeight="1">
      <x:c r="A10" s="12" t="str">
        <x:v>W005</x:v>
      </x:c>
      <x:c r="B10" s="12" t="str">
        <x:v>QF1:L-OUT</x:v>
      </x:c>
      <x:c r="C10" s="12" t="str">
        <x:v>K1:1L1</x:v>
      </x:c>
      <x:c r="D10" s="12" t="str">
        <x:v>L_H</x:v>
      </x:c>
      <x:c r="E10" s="12" t="n">
        <x:v>2.5</x:v>
      </x:c>
      <x:c r="F10" s="12" t="str">
        <x:v>棕</x:v>
      </x:c>
      <x:c r="G10" s="12" t="str"/>
      <x:c r="H10" s="12" t="str"/>
    </x:row>
    <x:row r="11" ht="48" customHeight="1">
      <x:c r="A11" s="12" t="str">
        <x:v>W006</x:v>
      </x:c>
      <x:c r="B11" s="12" t="str">
        <x:v>K1:2T1</x:v>
      </x:c>
      <x:c r="C11" s="12" t="str">
        <x:v>K2:1L1</x:v>
      </x:c>
      <x:c r="D11" s="12" t="str">
        <x:v>L_K1</x:v>
      </x:c>
      <x:c r="E11" s="12" t="n">
        <x:v>2.5</x:v>
      </x:c>
      <x:c r="F11" s="12" t="str">
        <x:v>棕</x:v>
      </x:c>
      <x:c r="G11" s="12" t="str"/>
      <x:c r="H11" s="12" t="str"/>
    </x:row>
    <x:row r="12" ht="48" customHeight="1">
      <x:c r="A12" s="12" t="str">
        <x:v>W007</x:v>
      </x:c>
      <x:c r="B12" s="12" t="str">
        <x:v>K2:2T1</x:v>
      </x:c>
      <x:c r="C12" s="12" t="str">
        <x:v>SSR1:1/L1</x:v>
      </x:c>
      <x:c r="D12" s="12" t="str">
        <x:v>L_K2</x:v>
      </x:c>
      <x:c r="E12" s="12" t="n">
        <x:v>2.5</x:v>
      </x:c>
      <x:c r="F12" s="12" t="str">
        <x:v>棕</x:v>
      </x:c>
      <x:c r="G12" s="12" t="str"/>
      <x:c r="H12" s="12" t="str"/>
    </x:row>
    <x:row r="13" ht="48" customHeight="1">
      <x:c r="A13" s="12" t="str">
        <x:v>W008</x:v>
      </x:c>
      <x:c r="B13" s="12" t="str">
        <x:v>QF2:L-OUT</x:v>
      </x:c>
      <x:c r="C13" s="12" t="str">
        <x:v>PSU:L</x:v>
      </x:c>
      <x:c r="D13" s="12" t="str">
        <x:v>L_CTRL</x:v>
      </x:c>
      <x:c r="E13" s="12" t="n">
        <x:v>0.75</x:v>
      </x:c>
      <x:c r="F13" s="12" t="str">
        <x:v>棕</x:v>
      </x:c>
      <x:c r="G13" s="12" t="str"/>
      <x:c r="H13" s="12" t="str"/>
    </x:row>
    <x:row r="14" ht="48" customHeight="1">
      <x:c r="A14" s="12" t="str">
        <x:v>W009</x:v>
      </x:c>
      <x:c r="B14" s="12" t="str">
        <x:v>现场:N</x:v>
      </x:c>
      <x:c r="C14" s="12" t="str">
        <x:v>Q0:N</x:v>
      </x:c>
      <x:c r="D14" s="12" t="str">
        <x:v>N</x:v>
      </x:c>
      <x:c r="E14" s="12" t="n">
        <x:v>2.5</x:v>
      </x:c>
      <x:c r="F14" s="12" t="str">
        <x:v>蓝</x:v>
      </x:c>
      <x:c r="G14" s="12" t="str">
        <x:v>XT1:N</x:v>
      </x:c>
      <x:c r="H14" s="12" t="str"/>
    </x:row>
    <x:row r="15" ht="48" customHeight="1">
      <x:c r="A15" s="12" t="str">
        <x:v>W010</x:v>
      </x:c>
      <x:c r="B15" s="12" t="str">
        <x:v>Q0:N</x:v>
      </x:c>
      <x:c r="C15" s="12" t="str">
        <x:v>QF0:N-IN</x:v>
      </x:c>
      <x:c r="D15" s="12" t="str">
        <x:v>N</x:v>
      </x:c>
      <x:c r="E15" s="12" t="n">
        <x:v>2.5</x:v>
      </x:c>
      <x:c r="F15" s="12" t="str">
        <x:v>蓝</x:v>
      </x:c>
      <x:c r="G15" s="12" t="str"/>
      <x:c r="H15" s="12" t="str"/>
    </x:row>
    <x:row r="16" ht="48" customHeight="1">
      <x:c r="A16" s="12" t="str">
        <x:v>W011</x:v>
      </x:c>
      <x:c r="B16" s="12" t="str">
        <x:v>QF0:N-OUT</x:v>
      </x:c>
      <x:c r="C16" s="12" t="str">
        <x:v>QF1:N-IN</x:v>
      </x:c>
      <x:c r="D16" s="12" t="str">
        <x:v>N_PROT</x:v>
      </x:c>
      <x:c r="E16" s="12" t="n">
        <x:v>2.5</x:v>
      </x:c>
      <x:c r="F16" s="12" t="str">
        <x:v>蓝</x:v>
      </x:c>
      <x:c r="G16" s="12" t="str"/>
      <x:c r="H16" s="12" t="str"/>
    </x:row>
    <x:row r="17" ht="48" customHeight="1">
      <x:c r="A17" s="12" t="str">
        <x:v>W012</x:v>
      </x:c>
      <x:c r="B17" s="12" t="str">
        <x:v>QF0:N-OUT</x:v>
      </x:c>
      <x:c r="C17" s="12" t="str">
        <x:v>QF2:N-IN</x:v>
      </x:c>
      <x:c r="D17" s="12" t="str">
        <x:v>N_PROT</x:v>
      </x:c>
      <x:c r="E17" s="12" t="n">
        <x:v>2.5</x:v>
      </x:c>
      <x:c r="F17" s="12" t="str">
        <x:v>蓝</x:v>
      </x:c>
      <x:c r="G17" s="12" t="str"/>
      <x:c r="H17" s="12" t="str"/>
    </x:row>
    <x:row r="18" ht="48" customHeight="1">
      <x:c r="A18" s="12" t="str">
        <x:v>W013</x:v>
      </x:c>
      <x:c r="B18" s="12" t="str">
        <x:v>QF1:N-OUT</x:v>
      </x:c>
      <x:c r="C18" s="12" t="str">
        <x:v>K1:3L2</x:v>
      </x:c>
      <x:c r="D18" s="12" t="str">
        <x:v>N_H</x:v>
      </x:c>
      <x:c r="E18" s="12" t="n">
        <x:v>2.5</x:v>
      </x:c>
      <x:c r="F18" s="12" t="str">
        <x:v>蓝</x:v>
      </x:c>
      <x:c r="G18" s="12" t="str"/>
      <x:c r="H18" s="12" t="str"/>
    </x:row>
    <x:row r="19" ht="48" customHeight="1">
      <x:c r="A19" s="12" t="str">
        <x:v>W014</x:v>
      </x:c>
      <x:c r="B19" s="12" t="str">
        <x:v>K1:4T2</x:v>
      </x:c>
      <x:c r="C19" s="12" t="str">
        <x:v>K2:3L2</x:v>
      </x:c>
      <x:c r="D19" s="12" t="str">
        <x:v>N_K1</x:v>
      </x:c>
      <x:c r="E19" s="12" t="n">
        <x:v>2.5</x:v>
      </x:c>
      <x:c r="F19" s="12" t="str">
        <x:v>蓝</x:v>
      </x:c>
      <x:c r="G19" s="12" t="str"/>
      <x:c r="H19" s="12" t="str"/>
    </x:row>
    <x:row r="20" ht="48" customHeight="1">
      <x:c r="A20" s="12" t="str">
        <x:v>W015</x:v>
      </x:c>
      <x:c r="B20" s="12" t="str">
        <x:v>K2:4T2</x:v>
      </x:c>
      <x:c r="C20" s="12" t="str">
        <x:v>H1:N</x:v>
      </x:c>
      <x:c r="D20" s="12" t="str">
        <x:v>N_K2</x:v>
      </x:c>
      <x:c r="E20" s="12" t="n">
        <x:v>2.5</x:v>
      </x:c>
      <x:c r="F20" s="12" t="str">
        <x:v>蓝</x:v>
      </x:c>
      <x:c r="G20" s="12" t="str">
        <x:v>XT2:2</x:v>
      </x:c>
      <x:c r="H20" s="12" t="str"/>
    </x:row>
    <x:row r="21" ht="48" customHeight="1">
      <x:c r="A21" s="12" t="str">
        <x:v>W016</x:v>
      </x:c>
      <x:c r="B21" s="12" t="str">
        <x:v>QF2:N-OUT</x:v>
      </x:c>
      <x:c r="C21" s="12" t="str">
        <x:v>PSU:N</x:v>
      </x:c>
      <x:c r="D21" s="12" t="str">
        <x:v>N_CTRL</x:v>
      </x:c>
      <x:c r="E21" s="12" t="n">
        <x:v>0.75</x:v>
      </x:c>
      <x:c r="F21" s="12" t="str">
        <x:v>蓝</x:v>
      </x:c>
      <x:c r="G21" s="12" t="str"/>
      <x:c r="H21" s="12" t="str"/>
    </x:row>
    <x:row r="22" ht="48" customHeight="1">
      <x:c r="A22" s="12" t="str">
        <x:v>W017</x:v>
      </x:c>
      <x:c r="B22" s="12" t="str">
        <x:v>SSR1:2/T1</x:v>
      </x:c>
      <x:c r="C22" s="12" t="str">
        <x:v>H1:L</x:v>
      </x:c>
      <x:c r="D22" s="12" t="str">
        <x:v>L_HEATER</x:v>
      </x:c>
      <x:c r="E22" s="12" t="n">
        <x:v>2.5</x:v>
      </x:c>
      <x:c r="F22" s="12" t="str">
        <x:v>棕</x:v>
      </x:c>
      <x:c r="G22" s="12" t="str">
        <x:v>XT2:1</x:v>
      </x:c>
      <x:c r="H22" s="12" t="str"/>
    </x:row>
    <x:row r="23" ht="48" customHeight="1">
      <x:c r="A23" s="12" t="str">
        <x:v>W018</x:v>
      </x:c>
      <x:c r="B23" s="12" t="str">
        <x:v>QF2:L-OUT</x:v>
      </x:c>
      <x:c r="C23" s="12" t="str">
        <x:v>KR8:11</x:v>
      </x:c>
      <x:c r="D23" s="12" t="str">
        <x:v>L_CTRL</x:v>
      </x:c>
      <x:c r="E23" s="12" t="n">
        <x:v>0.75</x:v>
      </x:c>
      <x:c r="F23" s="12" t="str">
        <x:v>黑</x:v>
      </x:c>
      <x:c r="G23" s="12" t="str"/>
      <x:c r="H23" s="12" t="str"/>
    </x:row>
    <x:row r="24" ht="48" customHeight="1">
      <x:c r="A24" s="12" t="str">
        <x:v>W019</x:v>
      </x:c>
      <x:c r="B24" s="12" t="str">
        <x:v>KR8:14</x:v>
      </x:c>
      <x:c r="C24" s="12" t="str">
        <x:v>KR2:11</x:v>
      </x:c>
      <x:c r="D24" s="12" t="str">
        <x:v>L_PUMP_ES</x:v>
      </x:c>
      <x:c r="E24" s="12" t="n">
        <x:v>0.75</x:v>
      </x:c>
      <x:c r="F24" s="12" t="str">
        <x:v>黑</x:v>
      </x:c>
      <x:c r="G24" s="12" t="str"/>
      <x:c r="H24" s="12" t="str"/>
    </x:row>
    <x:row r="25" ht="48" customHeight="1">
      <x:c r="A25" s="12" t="str">
        <x:v>W020</x:v>
      </x:c>
      <x:c r="B25" s="12" t="str">
        <x:v>KR2:14</x:v>
      </x:c>
      <x:c r="C25" s="12" t="str">
        <x:v>P1:L</x:v>
      </x:c>
      <x:c r="D25" s="12" t="str">
        <x:v>L_PUMP</x:v>
      </x:c>
      <x:c r="E25" s="12" t="n">
        <x:v>0.75</x:v>
      </x:c>
      <x:c r="F25" s="12" t="str">
        <x:v>黑</x:v>
      </x:c>
      <x:c r="G25" s="12" t="str">
        <x:v>XT2:3</x:v>
      </x:c>
      <x:c r="H25" s="12" t="str"/>
    </x:row>
    <x:row r="26" ht="48" customHeight="1">
      <x:c r="A26" s="12" t="str">
        <x:v>W021</x:v>
      </x:c>
      <x:c r="B26" s="12" t="str">
        <x:v>QF2:N-OUT</x:v>
      </x:c>
      <x:c r="C26" s="12" t="str">
        <x:v>P1:N</x:v>
      </x:c>
      <x:c r="D26" s="12" t="str">
        <x:v>N_CTRL</x:v>
      </x:c>
      <x:c r="E26" s="12" t="n">
        <x:v>0.75</x:v>
      </x:c>
      <x:c r="F26" s="12" t="str">
        <x:v>蓝</x:v>
      </x:c>
      <x:c r="G26" s="12" t="str">
        <x:v>XT2:4</x:v>
      </x:c>
      <x:c r="H26" s="12" t="str"/>
    </x:row>
    <x:row r="27" ht="48" customHeight="1">
      <x:c r="A27" s="12" t="str">
        <x:v>W022</x:v>
      </x:c>
      <x:c r="B27" s="12" t="str">
        <x:v>QF2:L-OUT</x:v>
      </x:c>
      <x:c r="C27" s="12" t="str">
        <x:v>TH:COM</x:v>
      </x:c>
      <x:c r="D27" s="12" t="str">
        <x:v>L_FAN</x:v>
      </x:c>
      <x:c r="E27" s="12" t="n">
        <x:v>0.75</x:v>
      </x:c>
      <x:c r="F27" s="12" t="str">
        <x:v>黑</x:v>
      </x:c>
      <x:c r="G27" s="12" t="str"/>
      <x:c r="H27" s="12" t="str"/>
    </x:row>
    <x:row r="28" ht="48" customHeight="1">
      <x:c r="A28" s="12" t="str">
        <x:v>W023</x:v>
      </x:c>
      <x:c r="B28" s="12" t="str">
        <x:v>TH:NO</x:v>
      </x:c>
      <x:c r="C28" s="12" t="str">
        <x:v>FAN:L</x:v>
      </x:c>
      <x:c r="D28" s="12" t="str">
        <x:v>L_FAN_SW</x:v>
      </x:c>
      <x:c r="E28" s="12" t="n">
        <x:v>0.75</x:v>
      </x:c>
      <x:c r="F28" s="12" t="str">
        <x:v>黑</x:v>
      </x:c>
      <x:c r="G28" s="12" t="str"/>
      <x:c r="H28" s="12" t="str"/>
    </x:row>
    <x:row r="29" ht="48" customHeight="1">
      <x:c r="A29" s="12" t="str">
        <x:v>W024</x:v>
      </x:c>
      <x:c r="B29" s="12" t="str">
        <x:v>QF2:N-OUT</x:v>
      </x:c>
      <x:c r="C29" s="12" t="str">
        <x:v>FAN:N</x:v>
      </x:c>
      <x:c r="D29" s="12" t="str">
        <x:v>N_CTRL</x:v>
      </x:c>
      <x:c r="E29" s="12" t="n">
        <x:v>0.75</x:v>
      </x:c>
      <x:c r="F29" s="12" t="str">
        <x:v>蓝</x:v>
      </x:c>
      <x:c r="G29" s="12" t="str"/>
      <x:c r="H29" s="12" t="str"/>
    </x:row>
    <x:row r="30" ht="48" customHeight="1">
      <x:c r="A30" s="12" t="str">
        <x:v>W025</x:v>
      </x:c>
      <x:c r="B30" s="12" t="str">
        <x:v>PSU:+V</x:v>
      </x:c>
      <x:c r="C30" s="12" t="str">
        <x:v>DC1:IN+</x:v>
      </x:c>
      <x:c r="D30" s="12" t="str">
        <x:v>P24</x:v>
      </x:c>
      <x:c r="E30" s="12" t="n">
        <x:v>0.75</x:v>
      </x:c>
      <x:c r="F30" s="12" t="str">
        <x:v>棕</x:v>
      </x:c>
      <x:c r="G30" s="12" t="str"/>
      <x:c r="H30" s="12" t="str"/>
    </x:row>
    <x:row r="31" ht="48" customHeight="1">
      <x:c r="A31" s="12" t="str">
        <x:v>W026</x:v>
      </x:c>
      <x:c r="B31" s="12" t="str">
        <x:v>PSU:-V</x:v>
      </x:c>
      <x:c r="C31" s="12" t="str">
        <x:v>DC1:IN-</x:v>
      </x:c>
      <x:c r="D31" s="12" t="str">
        <x:v>0V</x:v>
      </x:c>
      <x:c r="E31" s="12" t="n">
        <x:v>0.75</x:v>
      </x:c>
      <x:c r="F31" s="12" t="str">
        <x:v>蓝</x:v>
      </x:c>
      <x:c r="G31" s="12" t="str"/>
      <x:c r="H31" s="12" t="str"/>
    </x:row>
    <x:row r="32" ht="48" customHeight="1">
      <x:c r="A32" s="12" t="str">
        <x:v>W027</x:v>
      </x:c>
      <x:c r="B32" s="12" t="str">
        <x:v>PSU:+V</x:v>
      </x:c>
      <x:c r="C32" s="12" t="str">
        <x:v>DC2:IN+</x:v>
      </x:c>
      <x:c r="D32" s="12" t="str">
        <x:v>P24</x:v>
      </x:c>
      <x:c r="E32" s="12" t="n">
        <x:v>0.75</x:v>
      </x:c>
      <x:c r="F32" s="12" t="str">
        <x:v>棕</x:v>
      </x:c>
      <x:c r="G32" s="12" t="str"/>
      <x:c r="H32" s="12" t="str"/>
    </x:row>
    <x:row r="33" ht="48" customHeight="1">
      <x:c r="A33" s="12" t="str">
        <x:v>W028</x:v>
      </x:c>
      <x:c r="B33" s="12" t="str">
        <x:v>PSU:-V</x:v>
      </x:c>
      <x:c r="C33" s="12" t="str">
        <x:v>DC2:IN-</x:v>
      </x:c>
      <x:c r="D33" s="12" t="str">
        <x:v>0V</x:v>
      </x:c>
      <x:c r="E33" s="12" t="n">
        <x:v>0.75</x:v>
      </x:c>
      <x:c r="F33" s="12" t="str">
        <x:v>蓝</x:v>
      </x:c>
      <x:c r="G33" s="12" t="str"/>
      <x:c r="H33" s="12" t="str"/>
    </x:row>
    <x:row r="34" ht="48" customHeight="1">
      <x:c r="A34" s="12" t="str">
        <x:v>W029</x:v>
      </x:c>
      <x:c r="B34" s="12" t="str">
        <x:v>PSU:+V</x:v>
      </x:c>
      <x:c r="C34" s="12" t="str">
        <x:v>DC3:IN+</x:v>
      </x:c>
      <x:c r="D34" s="12" t="str">
        <x:v>P24</x:v>
      </x:c>
      <x:c r="E34" s="12" t="n">
        <x:v>0.75</x:v>
      </x:c>
      <x:c r="F34" s="12" t="str">
        <x:v>棕</x:v>
      </x:c>
      <x:c r="G34" s="12" t="str"/>
      <x:c r="H34" s="12" t="str"/>
    </x:row>
    <x:row r="35" ht="48" customHeight="1">
      <x:c r="A35" s="12" t="str">
        <x:v>W030</x:v>
      </x:c>
      <x:c r="B35" s="12" t="str">
        <x:v>PSU:-V</x:v>
      </x:c>
      <x:c r="C35" s="12" t="str">
        <x:v>DC3:IN-</x:v>
      </x:c>
      <x:c r="D35" s="12" t="str">
        <x:v>0V</x:v>
      </x:c>
      <x:c r="E35" s="12" t="n">
        <x:v>0.75</x:v>
      </x:c>
      <x:c r="F35" s="12" t="str">
        <x:v>蓝</x:v>
      </x:c>
      <x:c r="G35" s="12" t="str"/>
      <x:c r="H35" s="12" t="str"/>
    </x:row>
    <x:row r="36" ht="48" customHeight="1">
      <x:c r="A36" s="12" t="str">
        <x:v>W031</x:v>
      </x:c>
      <x:c r="B36" s="12" t="str">
        <x:v>PSU:+V</x:v>
      </x:c>
      <x:c r="C36" s="12" t="str">
        <x:v>DC4:IN+</x:v>
      </x:c>
      <x:c r="D36" s="12" t="str">
        <x:v>P24</x:v>
      </x:c>
      <x:c r="E36" s="12" t="n">
        <x:v>0.75</x:v>
      </x:c>
      <x:c r="F36" s="12" t="str">
        <x:v>棕</x:v>
      </x:c>
      <x:c r="G36" s="12" t="str"/>
      <x:c r="H36" s="12" t="str"/>
    </x:row>
    <x:row r="37" ht="48" customHeight="1">
      <x:c r="A37" s="12" t="str">
        <x:v>W032</x:v>
      </x:c>
      <x:c r="B37" s="12" t="str">
        <x:v>PSU:-V</x:v>
      </x:c>
      <x:c r="C37" s="12" t="str">
        <x:v>DC4:IN-</x:v>
      </x:c>
      <x:c r="D37" s="12" t="str">
        <x:v>0V</x:v>
      </x:c>
      <x:c r="E37" s="12" t="n">
        <x:v>0.75</x:v>
      </x:c>
      <x:c r="F37" s="12" t="str">
        <x:v>蓝</x:v>
      </x:c>
      <x:c r="G37" s="12" t="str"/>
      <x:c r="H37" s="12" t="str"/>
    </x:row>
    <x:row r="38" ht="48" customHeight="1">
      <x:c r="A38" s="12" t="str">
        <x:v>W033</x:v>
      </x:c>
      <x:c r="B38" s="12" t="str">
        <x:v>PSU:+V</x:v>
      </x:c>
      <x:c r="C38" s="12" t="str">
        <x:v>DC5:IN+</x:v>
      </x:c>
      <x:c r="D38" s="12" t="str">
        <x:v>P24</x:v>
      </x:c>
      <x:c r="E38" s="12" t="n">
        <x:v>0.75</x:v>
      </x:c>
      <x:c r="F38" s="12" t="str">
        <x:v>棕</x:v>
      </x:c>
      <x:c r="G38" s="12" t="str"/>
      <x:c r="H38" s="12" t="str"/>
    </x:row>
    <x:row r="39" ht="48" customHeight="1">
      <x:c r="A39" s="12" t="str">
        <x:v>W034</x:v>
      </x:c>
      <x:c r="B39" s="12" t="str">
        <x:v>PSU:-V</x:v>
      </x:c>
      <x:c r="C39" s="12" t="str">
        <x:v>DC5:IN-</x:v>
      </x:c>
      <x:c r="D39" s="12" t="str">
        <x:v>0V</x:v>
      </x:c>
      <x:c r="E39" s="12" t="n">
        <x:v>0.75</x:v>
      </x:c>
      <x:c r="F39" s="12" t="str">
        <x:v>蓝</x:v>
      </x:c>
      <x:c r="G39" s="12" t="str"/>
      <x:c r="H39" s="12" t="str"/>
    </x:row>
    <x:row r="40" ht="48" customHeight="1">
      <x:c r="A40" s="12" t="str">
        <x:v>W035</x:v>
      </x:c>
      <x:c r="B40" s="12" t="str">
        <x:v>0V-BUS</x:v>
      </x:c>
      <x:c r="C40" s="12" t="str">
        <x:v>PCB:J1.2</x:v>
      </x:c>
      <x:c r="D40" s="12" t="str">
        <x:v>0V</x:v>
      </x:c>
      <x:c r="E40" s="12" t="n">
        <x:v>0.75</x:v>
      </x:c>
      <x:c r="F40" s="12" t="str">
        <x:v>蓝</x:v>
      </x:c>
      <x:c r="G40" s="12" t="str"/>
      <x:c r="H40" s="12" t="str"/>
    </x:row>
    <x:row r="41" ht="48" customHeight="1">
      <x:c r="A41" s="12" t="str">
        <x:v>W036</x:v>
      </x:c>
      <x:c r="B41" s="12" t="str">
        <x:v>0V-BUS</x:v>
      </x:c>
      <x:c r="C41" s="12" t="str">
        <x:v>HMI:0V</x:v>
      </x:c>
      <x:c r="D41" s="12" t="str">
        <x:v>0V</x:v>
      </x:c>
      <x:c r="E41" s="12" t="n">
        <x:v>0.75</x:v>
      </x:c>
      <x:c r="F41" s="12" t="str">
        <x:v>蓝</x:v>
      </x:c>
      <x:c r="G41" s="12" t="str"/>
      <x:c r="H41" s="12" t="str"/>
    </x:row>
    <x:row r="42" ht="48" customHeight="1">
      <x:c r="A42" s="12" t="str">
        <x:v>W037</x:v>
      </x:c>
      <x:c r="B42" s="12" t="str">
        <x:v>0V-BUS</x:v>
      </x:c>
      <x:c r="C42" s="12" t="str">
        <x:v>STB:POWER-</x:v>
      </x:c>
      <x:c r="D42" s="12" t="str">
        <x:v>0V</x:v>
      </x:c>
      <x:c r="E42" s="12" t="n">
        <x:v>0.75</x:v>
      </x:c>
      <x:c r="F42" s="12" t="str">
        <x:v>蓝</x:v>
      </x:c>
      <x:c r="G42" s="12" t="str"/>
      <x:c r="H42" s="12" t="str"/>
    </x:row>
    <x:row r="43" ht="48" customHeight="1">
      <x:c r="A43" s="12" t="str">
        <x:v>W038</x:v>
      </x:c>
      <x:c r="B43" s="12" t="str">
        <x:v>0V-BUS</x:v>
      </x:c>
      <x:c r="C43" s="12" t="str">
        <x:v>SR1:A2</x:v>
      </x:c>
      <x:c r="D43" s="12" t="str">
        <x:v>0V</x:v>
      </x:c>
      <x:c r="E43" s="12" t="n">
        <x:v>0.75</x:v>
      </x:c>
      <x:c r="F43" s="12" t="str">
        <x:v>蓝</x:v>
      </x:c>
      <x:c r="G43" s="12" t="str"/>
      <x:c r="H43" s="12" t="str"/>
    </x:row>
    <x:row r="44" ht="48" customHeight="1">
      <x:c r="A44" s="12" t="str">
        <x:v>W039</x:v>
      </x:c>
      <x:c r="B44" s="12" t="str">
        <x:v>0V-BUS</x:v>
      </x:c>
      <x:c r="C44" s="12" t="str">
        <x:v>K1:A2</x:v>
      </x:c>
      <x:c r="D44" s="12" t="str">
        <x:v>0V</x:v>
      </x:c>
      <x:c r="E44" s="12" t="n">
        <x:v>0.75</x:v>
      </x:c>
      <x:c r="F44" s="12" t="str">
        <x:v>蓝</x:v>
      </x:c>
      <x:c r="G44" s="12" t="str"/>
      <x:c r="H44" s="12" t="str"/>
    </x:row>
    <x:row r="45" ht="48" customHeight="1">
      <x:c r="A45" s="12" t="str">
        <x:v>W040</x:v>
      </x:c>
      <x:c r="B45" s="12" t="str">
        <x:v>0V-BUS</x:v>
      </x:c>
      <x:c r="C45" s="12" t="str">
        <x:v>K2:A2</x:v>
      </x:c>
      <x:c r="D45" s="12" t="str">
        <x:v>0V</x:v>
      </x:c>
      <x:c r="E45" s="12" t="n">
        <x:v>0.75</x:v>
      </x:c>
      <x:c r="F45" s="12" t="str">
        <x:v>蓝</x:v>
      </x:c>
      <x:c r="G45" s="12" t="str"/>
      <x:c r="H45" s="12" t="str"/>
    </x:row>
    <x:row r="46" ht="48" customHeight="1">
      <x:c r="A46" s="12" t="str">
        <x:v>W041</x:v>
      </x:c>
      <x:c r="B46" s="12" t="str">
        <x:v>0V-BUS</x:v>
      </x:c>
      <x:c r="C46" s="12" t="str">
        <x:v>YV1:2</x:v>
      </x:c>
      <x:c r="D46" s="12" t="str">
        <x:v>0V</x:v>
      </x:c>
      <x:c r="E46" s="12" t="n">
        <x:v>0.75</x:v>
      </x:c>
      <x:c r="F46" s="12" t="str">
        <x:v>蓝</x:v>
      </x:c>
      <x:c r="G46" s="12" t="str"/>
      <x:c r="H46" s="12" t="str"/>
    </x:row>
    <x:row r="47" ht="48" customHeight="1">
      <x:c r="A47" s="12" t="str">
        <x:v>W042</x:v>
      </x:c>
      <x:c r="B47" s="12" t="str">
        <x:v>0V-BUS</x:v>
      </x:c>
      <x:c r="C47" s="12" t="str">
        <x:v>HLA:-</x:v>
      </x:c>
      <x:c r="D47" s="12" t="str">
        <x:v>0V</x:v>
      </x:c>
      <x:c r="E47" s="12" t="n">
        <x:v>0.75</x:v>
      </x:c>
      <x:c r="F47" s="12" t="str">
        <x:v>蓝</x:v>
      </x:c>
      <x:c r="G47" s="12" t="str"/>
      <x:c r="H47" s="12" t="str"/>
    </x:row>
    <x:row r="48" ht="48" customHeight="1">
      <x:c r="A48" s="12" t="str">
        <x:v>W043</x:v>
      </x:c>
      <x:c r="B48" s="12" t="str">
        <x:v>0V-BUS</x:v>
      </x:c>
      <x:c r="C48" s="12" t="str">
        <x:v>HA:-</x:v>
      </x:c>
      <x:c r="D48" s="12" t="str">
        <x:v>0V</x:v>
      </x:c>
      <x:c r="E48" s="12" t="n">
        <x:v>0.75</x:v>
      </x:c>
      <x:c r="F48" s="12" t="str">
        <x:v>蓝</x:v>
      </x:c>
      <x:c r="G48" s="12" t="str"/>
      <x:c r="H48" s="12" t="str"/>
    </x:row>
    <x:row r="49" ht="48" customHeight="1">
      <x:c r="A49" s="12" t="str">
        <x:v>W044</x:v>
      </x:c>
      <x:c r="B49" s="12" t="str">
        <x:v>DC1:OUT+</x:v>
      </x:c>
      <x:c r="C49" s="12" t="str">
        <x:v>PCB:J1.1</x:v>
      </x:c>
      <x:c r="D49" s="12" t="str">
        <x:v>P24_PCB</x:v>
      </x:c>
      <x:c r="E49" s="12" t="n">
        <x:v>0.75</x:v>
      </x:c>
      <x:c r="F49" s="12" t="str">
        <x:v>棕</x:v>
      </x:c>
      <x:c r="G49" s="12" t="str"/>
      <x:c r="H49" s="12" t="str"/>
    </x:row>
    <x:row r="50" ht="48" customHeight="1">
      <x:c r="A50" s="12" t="str">
        <x:v>W045</x:v>
      </x:c>
      <x:c r="B50" s="12" t="str">
        <x:v>DC2:OUT+</x:v>
      </x:c>
      <x:c r="C50" s="12" t="str">
        <x:v>HMI:+24V</x:v>
      </x:c>
      <x:c r="D50" s="12" t="str">
        <x:v>P24_HMI</x:v>
      </x:c>
      <x:c r="E50" s="12" t="n">
        <x:v>0.75</x:v>
      </x:c>
      <x:c r="F50" s="12" t="str">
        <x:v>棕</x:v>
      </x:c>
      <x:c r="G50" s="12" t="str"/>
      <x:c r="H50" s="12" t="str"/>
    </x:row>
    <x:row r="51" ht="48" customHeight="1">
      <x:c r="A51" s="12" t="str">
        <x:v>W046</x:v>
      </x:c>
      <x:c r="B51" s="12" t="str">
        <x:v>DC4:OUT+</x:v>
      </x:c>
      <x:c r="C51" s="12" t="str">
        <x:v>STB:POWER+</x:v>
      </x:c>
      <x:c r="D51" s="12" t="str">
        <x:v>P24_SAFE</x:v>
      </x:c>
      <x:c r="E51" s="12" t="n">
        <x:v>0.75</x:v>
      </x:c>
      <x:c r="F51" s="12" t="str">
        <x:v>棕</x:v>
      </x:c>
      <x:c r="G51" s="12" t="str"/>
      <x:c r="H51" s="12" t="str">
        <x:v>电源端子按STB侧面铭牌；不是探头端子</x:v>
      </x:c>
    </x:row>
    <x:row r="52" ht="48" customHeight="1">
      <x:c r="A52" s="12" t="str">
        <x:v>W047</x:v>
      </x:c>
      <x:c r="B52" s="12" t="str">
        <x:v>T1:M12.1</x:v>
      </x:c>
      <x:c r="C52" s="12" t="str">
        <x:v>PCB:J4.1</x:v>
      </x:c>
      <x:c r="D52" s="12" t="str">
        <x:v>T1_RTD_1</x:v>
      </x:c>
      <x:c r="E52" s="12" t="n">
        <x:v>0.34</x:v>
      </x:c>
      <x:c r="F52" s="12" t="str">
        <x:v>棕</x:v>
      </x:c>
      <x:c r="G52" s="12" t="str">
        <x:v>XT4:T1-1</x:v>
      </x:c>
      <x:c r="H52" s="12" t="str"/>
    </x:row>
    <x:row r="53" ht="48" customHeight="1">
      <x:c r="A53" s="12" t="str">
        <x:v>W048</x:v>
      </x:c>
      <x:c r="B53" s="12" t="str">
        <x:v>T1:M12.2</x:v>
      </x:c>
      <x:c r="C53" s="12" t="str">
        <x:v>PCB:J4.2</x:v>
      </x:c>
      <x:c r="D53" s="12" t="str">
        <x:v>T1_RTD_2</x:v>
      </x:c>
      <x:c r="E53" s="12" t="n">
        <x:v>0.34</x:v>
      </x:c>
      <x:c r="F53" s="12" t="str">
        <x:v>白</x:v>
      </x:c>
      <x:c r="G53" s="12" t="str">
        <x:v>XT4:T1-2</x:v>
      </x:c>
      <x:c r="H53" s="12" t="str"/>
    </x:row>
    <x:row r="54" ht="48" customHeight="1">
      <x:c r="A54" s="12" t="str">
        <x:v>W049</x:v>
      </x:c>
      <x:c r="B54" s="12" t="str">
        <x:v>T1:M12.3</x:v>
      </x:c>
      <x:c r="C54" s="12" t="str">
        <x:v>PCB:J4.3</x:v>
      </x:c>
      <x:c r="D54" s="12" t="str">
        <x:v>T1_RTD_3</x:v>
      </x:c>
      <x:c r="E54" s="12" t="n">
        <x:v>0.34</x:v>
      </x:c>
      <x:c r="F54" s="12" t="str">
        <x:v>蓝</x:v>
      </x:c>
      <x:c r="G54" s="12" t="str">
        <x:v>XT4:T1-3</x:v>
      </x:c>
      <x:c r="H54" s="12" t="str"/>
    </x:row>
    <x:row r="55" ht="48" customHeight="1">
      <x:c r="A55" s="12" t="str">
        <x:v>W050</x:v>
      </x:c>
      <x:c r="B55" s="12" t="str">
        <x:v>T2:M12.1</x:v>
      </x:c>
      <x:c r="C55" s="12" t="str">
        <x:v>PCB:J5.1</x:v>
      </x:c>
      <x:c r="D55" s="12" t="str">
        <x:v>T2_RTD_1</x:v>
      </x:c>
      <x:c r="E55" s="12" t="n">
        <x:v>0.34</x:v>
      </x:c>
      <x:c r="F55" s="12" t="str">
        <x:v>棕</x:v>
      </x:c>
      <x:c r="G55" s="12" t="str">
        <x:v>XT4:T2-1</x:v>
      </x:c>
      <x:c r="H55" s="12" t="str"/>
    </x:row>
    <x:row r="56" ht="48" customHeight="1">
      <x:c r="A56" s="12" t="str">
        <x:v>W051</x:v>
      </x:c>
      <x:c r="B56" s="12" t="str">
        <x:v>T2:M12.2</x:v>
      </x:c>
      <x:c r="C56" s="12" t="str">
        <x:v>PCB:J5.2</x:v>
      </x:c>
      <x:c r="D56" s="12" t="str">
        <x:v>T2_RTD_2</x:v>
      </x:c>
      <x:c r="E56" s="12" t="n">
        <x:v>0.34</x:v>
      </x:c>
      <x:c r="F56" s="12" t="str">
        <x:v>白</x:v>
      </x:c>
      <x:c r="G56" s="12" t="str">
        <x:v>XT4:T2-2</x:v>
      </x:c>
      <x:c r="H56" s="12" t="str"/>
    </x:row>
    <x:row r="57" ht="48" customHeight="1">
      <x:c r="A57" s="12" t="str">
        <x:v>W052</x:v>
      </x:c>
      <x:c r="B57" s="12" t="str">
        <x:v>T2:M12.3</x:v>
      </x:c>
      <x:c r="C57" s="12" t="str">
        <x:v>PCB:J5.3</x:v>
      </x:c>
      <x:c r="D57" s="12" t="str">
        <x:v>T2_RTD_3</x:v>
      </x:c>
      <x:c r="E57" s="12" t="n">
        <x:v>0.34</x:v>
      </x:c>
      <x:c r="F57" s="12" t="str">
        <x:v>蓝</x:v>
      </x:c>
      <x:c r="G57" s="12" t="str">
        <x:v>XT4:T2-3</x:v>
      </x:c>
      <x:c r="H57" s="12" t="str"/>
    </x:row>
    <x:row r="58" ht="48" customHeight="1">
      <x:c r="A58" s="12" t="str">
        <x:v>W053</x:v>
      </x:c>
      <x:c r="B58" s="12" t="str">
        <x:v>T3:RTD-1</x:v>
      </x:c>
      <x:c r="C58" s="12" t="str">
        <x:v>STB:1</x:v>
      </x:c>
      <x:c r="D58" s="12" t="str">
        <x:v>T3_RTD_1</x:v>
      </x:c>
      <x:c r="E58" s="12" t="n">
        <x:v>0.75</x:v>
      </x:c>
      <x:c r="F58" s="12" t="str">
        <x:v>棕</x:v>
      </x:c>
      <x:c r="G58" s="12" t="str">
        <x:v>XT6:T3-1</x:v>
      </x:c>
      <x:c r="H58" s="12" t="str">
        <x:v>单端棕；同端蓝/黑；以探头厂家线色和电阻测量确认</x:v>
      </x:c>
    </x:row>
    <x:row r="59" ht="48" customHeight="1">
      <x:c r="A59" s="12" t="str">
        <x:v>W054</x:v>
      </x:c>
      <x:c r="B59" s="12" t="str">
        <x:v>T3:RTD-2</x:v>
      </x:c>
      <x:c r="C59" s="12" t="str">
        <x:v>STB:2</x:v>
      </x:c>
      <x:c r="D59" s="12" t="str">
        <x:v>T3_RTD_2</x:v>
      </x:c>
      <x:c r="E59" s="12" t="n">
        <x:v>0.75</x:v>
      </x:c>
      <x:c r="F59" s="12" t="str">
        <x:v>蓝</x:v>
      </x:c>
      <x:c r="G59" s="12" t="str">
        <x:v>XT6:T3-2</x:v>
      </x:c>
      <x:c r="H59" s="12" t="str">
        <x:v>单端棕；同端蓝/黑；以探头厂家线色和电阻测量确认</x:v>
      </x:c>
    </x:row>
    <x:row r="60" ht="48" customHeight="1">
      <x:c r="A60" s="12" t="str">
        <x:v>W055</x:v>
      </x:c>
      <x:c r="B60" s="12" t="str">
        <x:v>T3:RTD-3</x:v>
      </x:c>
      <x:c r="C60" s="12" t="str">
        <x:v>STB:3</x:v>
      </x:c>
      <x:c r="D60" s="12" t="str">
        <x:v>T3_RTD_3</x:v>
      </x:c>
      <x:c r="E60" s="12" t="n">
        <x:v>0.75</x:v>
      </x:c>
      <x:c r="F60" s="12" t="str">
        <x:v>黑</x:v>
      </x:c>
      <x:c r="G60" s="12" t="str">
        <x:v>XT6:T3-3</x:v>
      </x:c>
      <x:c r="H60" s="12" t="str">
        <x:v>单端棕；同端蓝/黑；以探头厂家线色和电阻测量确认</x:v>
      </x:c>
    </x:row>
    <x:row r="61" ht="48" customHeight="1">
      <x:c r="A61" s="12" t="str">
        <x:v>W056</x:v>
      </x:c>
      <x:c r="B61" s="12" t="str">
        <x:v>T4:RTD-1</x:v>
      </x:c>
      <x:c r="C61" s="12" t="str">
        <x:v>STB:6</x:v>
      </x:c>
      <x:c r="D61" s="12" t="str">
        <x:v>T4_RTD_1</x:v>
      </x:c>
      <x:c r="E61" s="12" t="n">
        <x:v>0.75</x:v>
      </x:c>
      <x:c r="F61" s="12" t="str">
        <x:v>棕</x:v>
      </x:c>
      <x:c r="G61" s="12" t="str">
        <x:v>XT6:T4-1</x:v>
      </x:c>
      <x:c r="H61" s="12" t="str">
        <x:v>单端棕；同端蓝/黑；以探头厂家线色和电阻测量确认</x:v>
      </x:c>
    </x:row>
    <x:row r="62" ht="48" customHeight="1">
      <x:c r="A62" s="12" t="str">
        <x:v>W057</x:v>
      </x:c>
      <x:c r="B62" s="12" t="str">
        <x:v>T4:RTD-2</x:v>
      </x:c>
      <x:c r="C62" s="12" t="str">
        <x:v>STB:7</x:v>
      </x:c>
      <x:c r="D62" s="12" t="str">
        <x:v>T4_RTD_2</x:v>
      </x:c>
      <x:c r="E62" s="12" t="n">
        <x:v>0.75</x:v>
      </x:c>
      <x:c r="F62" s="12" t="str">
        <x:v>蓝</x:v>
      </x:c>
      <x:c r="G62" s="12" t="str">
        <x:v>XT6:T4-2</x:v>
      </x:c>
      <x:c r="H62" s="12" t="str">
        <x:v>单端棕；同端蓝/黑；以探头厂家线色和电阻测量确认</x:v>
      </x:c>
    </x:row>
    <x:row r="63" ht="48" customHeight="1">
      <x:c r="A63" s="12" t="str">
        <x:v>W058</x:v>
      </x:c>
      <x:c r="B63" s="12" t="str">
        <x:v>T4:RTD-3</x:v>
      </x:c>
      <x:c r="C63" s="12" t="str">
        <x:v>STB:8</x:v>
      </x:c>
      <x:c r="D63" s="12" t="str">
        <x:v>T4_RTD_3</x:v>
      </x:c>
      <x:c r="E63" s="12" t="n">
        <x:v>0.75</x:v>
      </x:c>
      <x:c r="F63" s="12" t="str">
        <x:v>黑</x:v>
      </x:c>
      <x:c r="G63" s="12" t="str">
        <x:v>XT6:T4-3</x:v>
      </x:c>
      <x:c r="H63" s="12" t="str">
        <x:v>单端棕；同端蓝/黑；以探头厂家线色和电阻测量确认</x:v>
      </x:c>
    </x:row>
    <x:row r="64" ht="48" customHeight="1">
      <x:c r="A64" s="12" t="str">
        <x:v>W059</x:v>
      </x:c>
      <x:c r="B64" s="12" t="str">
        <x:v>DC3:OUT+</x:v>
      </x:c>
      <x:c r="C64" s="12" t="str">
        <x:v>LT:M12.1</x:v>
      </x:c>
      <x:c r="D64" s="12" t="str">
        <x:v>P24_SENS</x:v>
      </x:c>
      <x:c r="E64" s="12" t="n">
        <x:v>0.34</x:v>
      </x:c>
      <x:c r="F64" s="12" t="str">
        <x:v>棕</x:v>
      </x:c>
      <x:c r="G64" s="12" t="str">
        <x:v>XT3:LT+</x:v>
      </x:c>
      <x:c r="H64" s="12" t="str"/>
    </x:row>
    <x:row r="65" ht="48" customHeight="1">
      <x:c r="A65" s="12" t="str">
        <x:v>W060</x:v>
      </x:c>
      <x:c r="B65" s="12" t="str">
        <x:v>0V-BUS</x:v>
      </x:c>
      <x:c r="C65" s="12" t="str">
        <x:v>LT:M12.3</x:v>
      </x:c>
      <x:c r="D65" s="12" t="str">
        <x:v>0V</x:v>
      </x:c>
      <x:c r="E65" s="12" t="n">
        <x:v>0.34</x:v>
      </x:c>
      <x:c r="F65" s="12" t="str">
        <x:v>蓝</x:v>
      </x:c>
      <x:c r="G65" s="12" t="str">
        <x:v>XT3:LT-</x:v>
      </x:c>
      <x:c r="H65" s="12" t="str"/>
    </x:row>
    <x:row r="66" ht="48" customHeight="1">
      <x:c r="A66" s="12" t="str">
        <x:v>W061</x:v>
      </x:c>
      <x:c r="B66" s="12" t="str">
        <x:v>DC3:OUT+</x:v>
      </x:c>
      <x:c r="C66" s="12" t="str">
        <x:v>PT:M12.1</x:v>
      </x:c>
      <x:c r="D66" s="12" t="str">
        <x:v>P24_SENS</x:v>
      </x:c>
      <x:c r="E66" s="12" t="n">
        <x:v>0.34</x:v>
      </x:c>
      <x:c r="F66" s="12" t="str">
        <x:v>棕</x:v>
      </x:c>
      <x:c r="G66" s="12" t="str">
        <x:v>XT3:PT+</x:v>
      </x:c>
      <x:c r="H66" s="12" t="str"/>
    </x:row>
    <x:row r="67" ht="48" customHeight="1">
      <x:c r="A67" s="12" t="str">
        <x:v>W062</x:v>
      </x:c>
      <x:c r="B67" s="12" t="str">
        <x:v>0V-BUS</x:v>
      </x:c>
      <x:c r="C67" s="12" t="str">
        <x:v>PT:M12.3</x:v>
      </x:c>
      <x:c r="D67" s="12" t="str">
        <x:v>0V</x:v>
      </x:c>
      <x:c r="E67" s="12" t="n">
        <x:v>0.34</x:v>
      </x:c>
      <x:c r="F67" s="12" t="str">
        <x:v>蓝</x:v>
      </x:c>
      <x:c r="G67" s="12" t="str">
        <x:v>XT3:PT-</x:v>
      </x:c>
      <x:c r="H67" s="12" t="str"/>
    </x:row>
    <x:row r="68" ht="48" customHeight="1">
      <x:c r="A68" s="12" t="str">
        <x:v>W063</x:v>
      </x:c>
      <x:c r="B68" s="12" t="str">
        <x:v>DC3:OUT+</x:v>
      </x:c>
      <x:c r="C68" s="12" t="str">
        <x:v>PS:M12.1</x:v>
      </x:c>
      <x:c r="D68" s="12" t="str">
        <x:v>P24_SENS</x:v>
      </x:c>
      <x:c r="E68" s="12" t="n">
        <x:v>0.34</x:v>
      </x:c>
      <x:c r="F68" s="12" t="str">
        <x:v>棕</x:v>
      </x:c>
      <x:c r="G68" s="12" t="str">
        <x:v>XT3:PS+</x:v>
      </x:c>
      <x:c r="H68" s="12" t="str"/>
    </x:row>
    <x:row r="69" ht="48" customHeight="1">
      <x:c r="A69" s="12" t="str">
        <x:v>W064</x:v>
      </x:c>
      <x:c r="B69" s="12" t="str">
        <x:v>0V-BUS</x:v>
      </x:c>
      <x:c r="C69" s="12" t="str">
        <x:v>PS:M12.3</x:v>
      </x:c>
      <x:c r="D69" s="12" t="str">
        <x:v>0V</x:v>
      </x:c>
      <x:c r="E69" s="12" t="n">
        <x:v>0.34</x:v>
      </x:c>
      <x:c r="F69" s="12" t="str">
        <x:v>蓝</x:v>
      </x:c>
      <x:c r="G69" s="12" t="str">
        <x:v>XT3:PS-</x:v>
      </x:c>
      <x:c r="H69" s="12" t="str"/>
    </x:row>
    <x:row r="70" ht="48" customHeight="1">
      <x:c r="A70" s="12" t="str">
        <x:v>W065</x:v>
      </x:c>
      <x:c r="B70" s="12" t="str">
        <x:v>DC3:OUT+</x:v>
      </x:c>
      <x:c r="C70" s="12" t="str">
        <x:v>LSL:M12.1</x:v>
      </x:c>
      <x:c r="D70" s="12" t="str">
        <x:v>P24_SENS</x:v>
      </x:c>
      <x:c r="E70" s="12" t="n">
        <x:v>0.34</x:v>
      </x:c>
      <x:c r="F70" s="12" t="str">
        <x:v>棕</x:v>
      </x:c>
      <x:c r="G70" s="12" t="str">
        <x:v>XT3:LSL+</x:v>
      </x:c>
      <x:c r="H70" s="12" t="str"/>
    </x:row>
    <x:row r="71" ht="48" customHeight="1">
      <x:c r="A71" s="12" t="str">
        <x:v>W066</x:v>
      </x:c>
      <x:c r="B71" s="12" t="str">
        <x:v>0V-BUS</x:v>
      </x:c>
      <x:c r="C71" s="12" t="str">
        <x:v>LSL:M12.3</x:v>
      </x:c>
      <x:c r="D71" s="12" t="str">
        <x:v>0V</x:v>
      </x:c>
      <x:c r="E71" s="12" t="n">
        <x:v>0.34</x:v>
      </x:c>
      <x:c r="F71" s="12" t="str">
        <x:v>蓝</x:v>
      </x:c>
      <x:c r="G71" s="12" t="str">
        <x:v>XT3:LSL-</x:v>
      </x:c>
      <x:c r="H71" s="12" t="str"/>
    </x:row>
    <x:row r="72" ht="48" customHeight="1">
      <x:c r="A72" s="12" t="str">
        <x:v>W067</x:v>
      </x:c>
      <x:c r="B72" s="12" t="str">
        <x:v>DC3:OUT+</x:v>
      </x:c>
      <x:c r="C72" s="12" t="str">
        <x:v>LSH:M12.1</x:v>
      </x:c>
      <x:c r="D72" s="12" t="str">
        <x:v>P24_SENS</x:v>
      </x:c>
      <x:c r="E72" s="12" t="n">
        <x:v>0.34</x:v>
      </x:c>
      <x:c r="F72" s="12" t="str">
        <x:v>棕</x:v>
      </x:c>
      <x:c r="G72" s="12" t="str">
        <x:v>XT3:LSH+</x:v>
      </x:c>
      <x:c r="H72" s="12" t="str"/>
    </x:row>
    <x:row r="73" ht="48" customHeight="1">
      <x:c r="A73" s="12" t="str">
        <x:v>W068</x:v>
      </x:c>
      <x:c r="B73" s="12" t="str">
        <x:v>0V-BUS</x:v>
      </x:c>
      <x:c r="C73" s="12" t="str">
        <x:v>LSH:M12.3</x:v>
      </x:c>
      <x:c r="D73" s="12" t="str">
        <x:v>0V</x:v>
      </x:c>
      <x:c r="E73" s="12" t="n">
        <x:v>0.34</x:v>
      </x:c>
      <x:c r="F73" s="12" t="str">
        <x:v>蓝</x:v>
      </x:c>
      <x:c r="G73" s="12" t="str">
        <x:v>XT3:LSH-</x:v>
      </x:c>
      <x:c r="H73" s="12" t="str"/>
    </x:row>
    <x:row r="74" ht="48" customHeight="1">
      <x:c r="A74" s="12" t="str">
        <x:v>W069</x:v>
      </x:c>
      <x:c r="B74" s="12" t="str">
        <x:v>DC3:OUT+</x:v>
      </x:c>
      <x:c r="C74" s="12" t="str">
        <x:v>FT:M12.1</x:v>
      </x:c>
      <x:c r="D74" s="12" t="str">
        <x:v>P24_SENS</x:v>
      </x:c>
      <x:c r="E74" s="12" t="n">
        <x:v>0.34</x:v>
      </x:c>
      <x:c r="F74" s="12" t="str">
        <x:v>棕</x:v>
      </x:c>
      <x:c r="G74" s="12" t="str">
        <x:v>XT3:FT+</x:v>
      </x:c>
      <x:c r="H74" s="12" t="str"/>
    </x:row>
    <x:row r="75" ht="48" customHeight="1">
      <x:c r="A75" s="12" t="str">
        <x:v>W070</x:v>
      </x:c>
      <x:c r="B75" s="12" t="str">
        <x:v>0V-BUS</x:v>
      </x:c>
      <x:c r="C75" s="12" t="str">
        <x:v>FT:M12.3</x:v>
      </x:c>
      <x:c r="D75" s="12" t="str">
        <x:v>0V</x:v>
      </x:c>
      <x:c r="E75" s="12" t="n">
        <x:v>0.34</x:v>
      </x:c>
      <x:c r="F75" s="12" t="str">
        <x:v>蓝</x:v>
      </x:c>
      <x:c r="G75" s="12" t="str">
        <x:v>XT3:FT-</x:v>
      </x:c>
      <x:c r="H75" s="12" t="str"/>
    </x:row>
    <x:row r="76" ht="48" customHeight="1">
      <x:c r="A76" s="12" t="str">
        <x:v>W071</x:v>
      </x:c>
      <x:c r="B76" s="12" t="str">
        <x:v>PT:M12.2</x:v>
      </x:c>
      <x:c r="C76" s="12" t="str">
        <x:v>PCB:J6.2</x:v>
      </x:c>
      <x:c r="D76" s="12" t="str">
        <x:v>PT_4_20MA</x:v>
      </x:c>
      <x:c r="E76" s="12" t="n">
        <x:v>0.34</x:v>
      </x:c>
      <x:c r="F76" s="12" t="str">
        <x:v>白</x:v>
      </x:c>
      <x:c r="G76" s="12" t="str">
        <x:v>XT4:PT</x:v>
      </x:c>
      <x:c r="H76" s="12" t="str"/>
    </x:row>
    <x:row r="77" ht="48" customHeight="1">
      <x:c r="A77" s="12" t="str">
        <x:v>W072</x:v>
      </x:c>
      <x:c r="B77" s="12" t="str">
        <x:v>0V-BUS</x:v>
      </x:c>
      <x:c r="C77" s="12" t="str">
        <x:v>PCB:J6.3</x:v>
      </x:c>
      <x:c r="D77" s="12" t="str">
        <x:v>0V</x:v>
      </x:c>
      <x:c r="E77" s="12" t="n">
        <x:v>0.75</x:v>
      </x:c>
      <x:c r="F77" s="12" t="str">
        <x:v>蓝</x:v>
      </x:c>
      <x:c r="G77" s="12" t="str"/>
      <x:c r="H77" s="12" t="str">
        <x:v>J6.1不接现场电源，装绝缘标识</x:v>
      </x:c>
    </x:row>
    <x:row r="78" ht="48" customHeight="1">
      <x:c r="A78" s="12" t="str">
        <x:v>W073</x:v>
      </x:c>
      <x:c r="B78" s="12" t="str">
        <x:v>LT:M12.2</x:v>
      </x:c>
      <x:c r="C78" s="12" t="str">
        <x:v>PCB:J7.2</x:v>
      </x:c>
      <x:c r="D78" s="12" t="str">
        <x:v>LT_4_20MA</x:v>
      </x:c>
      <x:c r="E78" s="12" t="n">
        <x:v>0.34</x:v>
      </x:c>
      <x:c r="F78" s="12" t="str">
        <x:v>白</x:v>
      </x:c>
      <x:c r="G78" s="12" t="str">
        <x:v>XT4:LT</x:v>
      </x:c>
      <x:c r="H78" s="12" t="str"/>
    </x:row>
    <x:row r="79" ht="48" customHeight="1">
      <x:c r="A79" s="12" t="str">
        <x:v>W074</x:v>
      </x:c>
      <x:c r="B79" s="12" t="str">
        <x:v>0V-BUS</x:v>
      </x:c>
      <x:c r="C79" s="12" t="str">
        <x:v>PCB:J7.3</x:v>
      </x:c>
      <x:c r="D79" s="12" t="str">
        <x:v>0V</x:v>
      </x:c>
      <x:c r="E79" s="12" t="n">
        <x:v>0.75</x:v>
      </x:c>
      <x:c r="F79" s="12" t="str">
        <x:v>蓝</x:v>
      </x:c>
      <x:c r="G79" s="12" t="str"/>
      <x:c r="H79" s="12" t="str">
        <x:v>J7.1不接现场电源，装绝缘标识</x:v>
      </x:c>
    </x:row>
    <x:row r="80" ht="48" customHeight="1">
      <x:c r="A80" s="12" t="str">
        <x:v>W075</x:v>
      </x:c>
      <x:c r="B80" s="12" t="str">
        <x:v>FT:M12.2</x:v>
      </x:c>
      <x:c r="C80" s="12" t="str">
        <x:v>PCB:J8.2</x:v>
      </x:c>
      <x:c r="D80" s="12" t="str">
        <x:v>FT_4_20MA</x:v>
      </x:c>
      <x:c r="E80" s="12" t="n">
        <x:v>0.34</x:v>
      </x:c>
      <x:c r="F80" s="12" t="str">
        <x:v>白</x:v>
      </x:c>
      <x:c r="G80" s="12" t="str">
        <x:v>XT4:FT</x:v>
      </x:c>
      <x:c r="H80" s="12" t="str"/>
    </x:row>
    <x:row r="81" ht="48" customHeight="1">
      <x:c r="A81" s="12" t="str">
        <x:v>W076</x:v>
      </x:c>
      <x:c r="B81" s="12" t="str">
        <x:v>0V-BUS</x:v>
      </x:c>
      <x:c r="C81" s="12" t="str">
        <x:v>PCB:J8.3</x:v>
      </x:c>
      <x:c r="D81" s="12" t="str">
        <x:v>0V</x:v>
      </x:c>
      <x:c r="E81" s="12" t="n">
        <x:v>0.75</x:v>
      </x:c>
      <x:c r="F81" s="12" t="str">
        <x:v>蓝</x:v>
      </x:c>
      <x:c r="G81" s="12" t="str"/>
      <x:c r="H81" s="12" t="str">
        <x:v>J8.1不接现场电源，装绝缘标识</x:v>
      </x:c>
    </x:row>
    <x:row r="82" ht="48" customHeight="1">
      <x:c r="A82" s="12" t="str">
        <x:v>W077</x:v>
      </x:c>
      <x:c r="B82" s="12" t="str">
        <x:v>LSL:M12.4</x:v>
      </x:c>
      <x:c r="C82" s="12" t="str">
        <x:v>PCB:J12.3</x:v>
      </x:c>
      <x:c r="D82" s="12" t="str">
        <x:v>DI1_HEALTHY</x:v>
      </x:c>
      <x:c r="E82" s="12" t="n">
        <x:v>0.34</x:v>
      </x:c>
      <x:c r="F82" s="12" t="str">
        <x:v>黑</x:v>
      </x:c>
      <x:c r="G82" s="12" t="str">
        <x:v>XT5:DI1</x:v>
      </x:c>
      <x:c r="H82" s="12" t="str"/>
    </x:row>
    <x:row r="83" ht="48" customHeight="1">
      <x:c r="A83" s="12" t="str">
        <x:v>W078</x:v>
      </x:c>
      <x:c r="B83" s="12" t="str">
        <x:v>LSL:M12.4</x:v>
      </x:c>
      <x:c r="C83" s="12" t="str">
        <x:v>KR5:A1</x:v>
      </x:c>
      <x:c r="D83" s="12" t="str">
        <x:v>DI1_HEALTHY</x:v>
      </x:c>
      <x:c r="E83" s="12" t="n">
        <x:v>0.34</x:v>
      </x:c>
      <x:c r="F83" s="12" t="str">
        <x:v>黑</x:v>
      </x:c>
      <x:c r="G83" s="12" t="str"/>
      <x:c r="H83" s="12" t="str"/>
    </x:row>
    <x:row r="84" ht="48" customHeight="1">
      <x:c r="A84" s="12" t="str">
        <x:v>W079</x:v>
      </x:c>
      <x:c r="B84" s="12" t="str">
        <x:v>LSH:M12.2</x:v>
      </x:c>
      <x:c r="C84" s="12" t="str">
        <x:v>PCB:J12.4</x:v>
      </x:c>
      <x:c r="D84" s="12" t="str">
        <x:v>DI2_HEALTHY</x:v>
      </x:c>
      <x:c r="E84" s="12" t="n">
        <x:v>0.34</x:v>
      </x:c>
      <x:c r="F84" s="12" t="str">
        <x:v>白</x:v>
      </x:c>
      <x:c r="G84" s="12" t="str">
        <x:v>XT5:DI2</x:v>
      </x:c>
      <x:c r="H84" s="12" t="str"/>
    </x:row>
    <x:row r="85" ht="48" customHeight="1">
      <x:c r="A85" s="12" t="str">
        <x:v>W080</x:v>
      </x:c>
      <x:c r="B85" s="12" t="str">
        <x:v>LSH:M12.2</x:v>
      </x:c>
      <x:c r="C85" s="12" t="str">
        <x:v>KR6:A1</x:v>
      </x:c>
      <x:c r="D85" s="12" t="str">
        <x:v>DI2_HEALTHY</x:v>
      </x:c>
      <x:c r="E85" s="12" t="n">
        <x:v>0.34</x:v>
      </x:c>
      <x:c r="F85" s="12" t="str">
        <x:v>白</x:v>
      </x:c>
      <x:c r="G85" s="12" t="str"/>
      <x:c r="H85" s="12" t="str"/>
    </x:row>
    <x:row r="86" ht="48" customHeight="1">
      <x:c r="A86" s="12" t="str">
        <x:v>W081</x:v>
      </x:c>
      <x:c r="B86" s="12" t="str">
        <x:v>FT:M12.4</x:v>
      </x:c>
      <x:c r="C86" s="12" t="str">
        <x:v>PCB:J12.5</x:v>
      </x:c>
      <x:c r="D86" s="12" t="str">
        <x:v>DI3_HEALTHY</x:v>
      </x:c>
      <x:c r="E86" s="12" t="n">
        <x:v>0.34</x:v>
      </x:c>
      <x:c r="F86" s="12" t="str">
        <x:v>黑</x:v>
      </x:c>
      <x:c r="G86" s="12" t="str">
        <x:v>XT5:DI3</x:v>
      </x:c>
      <x:c r="H86" s="12" t="str"/>
    </x:row>
    <x:row r="87" ht="48" customHeight="1">
      <x:c r="A87" s="12" t="str">
        <x:v>W082</x:v>
      </x:c>
      <x:c r="B87" s="12" t="str">
        <x:v>PS:M12.4</x:v>
      </x:c>
      <x:c r="C87" s="12" t="str">
        <x:v>PCB:J12.7</x:v>
      </x:c>
      <x:c r="D87" s="12" t="str">
        <x:v>DI5_HEALTHY</x:v>
      </x:c>
      <x:c r="E87" s="12" t="n">
        <x:v>0.34</x:v>
      </x:c>
      <x:c r="F87" s="12" t="str">
        <x:v>黑</x:v>
      </x:c>
      <x:c r="G87" s="12" t="str">
        <x:v>XT5:DI5</x:v>
      </x:c>
      <x:c r="H87" s="12" t="str"/>
    </x:row>
    <x:row r="88" ht="48" customHeight="1">
      <x:c r="A88" s="12" t="str">
        <x:v>W083</x:v>
      </x:c>
      <x:c r="B88" s="12" t="str">
        <x:v>PS:M12.4</x:v>
      </x:c>
      <x:c r="C88" s="12" t="str">
        <x:v>KR7:A1</x:v>
      </x:c>
      <x:c r="D88" s="12" t="str">
        <x:v>DI5_HEALTHY</x:v>
      </x:c>
      <x:c r="E88" s="12" t="n">
        <x:v>0.34</x:v>
      </x:c>
      <x:c r="F88" s="12" t="str">
        <x:v>黑</x:v>
      </x:c>
      <x:c r="G88" s="12" t="str"/>
      <x:c r="H88" s="12" t="str"/>
    </x:row>
    <x:row r="89" ht="48" customHeight="1">
      <x:c r="A89" s="12" t="str">
        <x:v>W084</x:v>
      </x:c>
      <x:c r="B89" s="12" t="str">
        <x:v>0V-BUS</x:v>
      </x:c>
      <x:c r="C89" s="12" t="str">
        <x:v>KR5:A2</x:v>
      </x:c>
      <x:c r="D89" s="12" t="str">
        <x:v>0V</x:v>
      </x:c>
      <x:c r="E89" s="12" t="n">
        <x:v>0.75</x:v>
      </x:c>
      <x:c r="F89" s="12" t="str">
        <x:v>蓝</x:v>
      </x:c>
      <x:c r="G89" s="12" t="str"/>
      <x:c r="H89" s="12" t="str"/>
    </x:row>
    <x:row r="90" ht="48" customHeight="1">
      <x:c r="A90" s="12" t="str">
        <x:v>W085</x:v>
      </x:c>
      <x:c r="B90" s="12" t="str">
        <x:v>0V-BUS</x:v>
      </x:c>
      <x:c r="C90" s="12" t="str">
        <x:v>KR6:A2</x:v>
      </x:c>
      <x:c r="D90" s="12" t="str">
        <x:v>0V</x:v>
      </x:c>
      <x:c r="E90" s="12" t="n">
        <x:v>0.75</x:v>
      </x:c>
      <x:c r="F90" s="12" t="str">
        <x:v>蓝</x:v>
      </x:c>
      <x:c r="G90" s="12" t="str"/>
      <x:c r="H90" s="12" t="str"/>
    </x:row>
    <x:row r="91" ht="48" customHeight="1">
      <x:c r="A91" s="12" t="str">
        <x:v>W086</x:v>
      </x:c>
      <x:c r="B91" s="12" t="str">
        <x:v>0V-BUS</x:v>
      </x:c>
      <x:c r="C91" s="12" t="str">
        <x:v>KR7:A2</x:v>
      </x:c>
      <x:c r="D91" s="12" t="str">
        <x:v>0V</x:v>
      </x:c>
      <x:c r="E91" s="12" t="n">
        <x:v>0.75</x:v>
      </x:c>
      <x:c r="F91" s="12" t="str">
        <x:v>蓝</x:v>
      </x:c>
      <x:c r="G91" s="12" t="str"/>
      <x:c r="H91" s="12" t="str"/>
    </x:row>
    <x:row r="92" ht="48" customHeight="1">
      <x:c r="A92" s="12" t="str">
        <x:v>W087</x:v>
      </x:c>
      <x:c r="B92" s="12" t="str">
        <x:v>0V-BUS</x:v>
      </x:c>
      <x:c r="C92" s="12" t="str">
        <x:v>KR8:A2</x:v>
      </x:c>
      <x:c r="D92" s="12" t="str">
        <x:v>0V</x:v>
      </x:c>
      <x:c r="E92" s="12" t="n">
        <x:v>0.75</x:v>
      </x:c>
      <x:c r="F92" s="12" t="str">
        <x:v>蓝</x:v>
      </x:c>
      <x:c r="G92" s="12" t="str"/>
      <x:c r="H92" s="12" t="str"/>
    </x:row>
    <x:row r="93" ht="48" customHeight="1">
      <x:c r="A93" s="12" t="str">
        <x:v>W088</x:v>
      </x:c>
      <x:c r="B93" s="12" t="str">
        <x:v>0V-BUS</x:v>
      </x:c>
      <x:c r="C93" s="12" t="str">
        <x:v>KR9:A2</x:v>
      </x:c>
      <x:c r="D93" s="12" t="str">
        <x:v>0V</x:v>
      </x:c>
      <x:c r="E93" s="12" t="n">
        <x:v>0.75</x:v>
      </x:c>
      <x:c r="F93" s="12" t="str">
        <x:v>蓝</x:v>
      </x:c>
      <x:c r="G93" s="12" t="str"/>
      <x:c r="H93" s="12" t="str"/>
    </x:row>
    <x:row r="94" ht="48" customHeight="1">
      <x:c r="A94" s="12" t="str">
        <x:v>W089</x:v>
      </x:c>
      <x:c r="B94" s="12" t="str">
        <x:v>DC3:OUT+</x:v>
      </x:c>
      <x:c r="C94" s="12" t="str">
        <x:v>LS6:13</x:v>
      </x:c>
      <x:c r="D94" s="12" t="str">
        <x:v>P24_SENS</x:v>
      </x:c>
      <x:c r="E94" s="12" t="n">
        <x:v>0.75</x:v>
      </x:c>
      <x:c r="F94" s="12" t="str">
        <x:v>黑</x:v>
      </x:c>
      <x:c r="G94" s="12" t="str"/>
      <x:c r="H94" s="12" t="str"/>
    </x:row>
    <x:row r="95" ht="48" customHeight="1">
      <x:c r="A95" s="12" t="str">
        <x:v>W090</x:v>
      </x:c>
      <x:c r="B95" s="12" t="str">
        <x:v>LS6:14</x:v>
      </x:c>
      <x:c r="C95" s="12" t="str">
        <x:v>PCB:J12.8</x:v>
      </x:c>
      <x:c r="D95" s="12" t="str">
        <x:v>DI6_LID</x:v>
      </x:c>
      <x:c r="E95" s="12" t="n">
        <x:v>0.75</x:v>
      </x:c>
      <x:c r="F95" s="12" t="str">
        <x:v>黑</x:v>
      </x:c>
      <x:c r="G95" s="12" t="str">
        <x:v>XT5:DI6</x:v>
      </x:c>
      <x:c r="H95" s="12" t="str">
        <x:v>盖闭合压凸轮，NO闭合</x:v>
      </x:c>
    </x:row>
    <x:row r="96" ht="48" customHeight="1">
      <x:c r="A96" s="12" t="str">
        <x:v>W091</x:v>
      </x:c>
      <x:c r="B96" s="12" t="str">
        <x:v>DC5:OUT+</x:v>
      </x:c>
      <x:c r="C96" s="12" t="str">
        <x:v>S0:NC3-IN</x:v>
      </x:c>
      <x:c r="D96" s="12" t="str">
        <x:v>P24_SAFE</x:v>
      </x:c>
      <x:c r="E96" s="12" t="n">
        <x:v>0.75</x:v>
      </x:c>
      <x:c r="F96" s="12" t="str">
        <x:v>黑</x:v>
      </x:c>
      <x:c r="G96" s="12" t="str"/>
      <x:c r="H96" s="12" t="str"/>
    </x:row>
    <x:row r="97" ht="48" customHeight="1">
      <x:c r="A97" s="12" t="str">
        <x:v>W092</x:v>
      </x:c>
      <x:c r="B97" s="12" t="str">
        <x:v>S0:NC3-OUT</x:v>
      </x:c>
      <x:c r="C97" s="12" t="str">
        <x:v>PCB:J12.9</x:v>
      </x:c>
      <x:c r="D97" s="12" t="str">
        <x:v>P_ES</x:v>
      </x:c>
      <x:c r="E97" s="12" t="n">
        <x:v>0.75</x:v>
      </x:c>
      <x:c r="F97" s="12" t="str">
        <x:v>黑</x:v>
      </x:c>
      <x:c r="G97" s="12" t="str">
        <x:v>XT5:DI7</x:v>
      </x:c>
      <x:c r="H97" s="12" t="str"/>
    </x:row>
    <x:row r="98" ht="48" customHeight="1">
      <x:c r="A98" s="12" t="str">
        <x:v>W093</x:v>
      </x:c>
      <x:c r="B98" s="12" t="str">
        <x:v>S0:NC3-OUT</x:v>
      </x:c>
      <x:c r="C98" s="12" t="str">
        <x:v>KR8:A1</x:v>
      </x:c>
      <x:c r="D98" s="12" t="str">
        <x:v>P_ES</x:v>
      </x:c>
      <x:c r="E98" s="12" t="n">
        <x:v>0.75</x:v>
      </x:c>
      <x:c r="F98" s="12" t="str">
        <x:v>黑</x:v>
      </x:c>
      <x:c r="G98" s="12" t="str"/>
      <x:c r="H98" s="12" t="str"/>
    </x:row>
    <x:row r="99" ht="48" customHeight="1">
      <x:c r="A99" s="12" t="str">
        <x:v>W094</x:v>
      </x:c>
      <x:c r="B99" s="12" t="str">
        <x:v>0V-BUS</x:v>
      </x:c>
      <x:c r="C99" s="12" t="str">
        <x:v>PCB:J12.2</x:v>
      </x:c>
      <x:c r="D99" s="12" t="str">
        <x:v>0V</x:v>
      </x:c>
      <x:c r="E99" s="12" t="n">
        <x:v>0.75</x:v>
      </x:c>
      <x:c r="F99" s="12" t="str">
        <x:v>蓝</x:v>
      </x:c>
      <x:c r="G99" s="12" t="str"/>
      <x:c r="H99" s="12" t="str"/>
    </x:row>
    <x:row r="100" ht="48" customHeight="1">
      <x:c r="A100" s="12" t="str">
        <x:v>W095</x:v>
      </x:c>
      <x:c r="B100" s="12" t="str">
        <x:v>DC4:OUT+</x:v>
      </x:c>
      <x:c r="C100" s="12" t="str">
        <x:v>STB:14</x:v>
      </x:c>
      <x:c r="D100" s="12" t="str">
        <x:v>P24_SAFE</x:v>
      </x:c>
      <x:c r="E100" s="12" t="n">
        <x:v>0.75</x:v>
      </x:c>
      <x:c r="F100" s="12" t="str">
        <x:v>黑</x:v>
      </x:c>
      <x:c r="G100" s="12" t="str"/>
      <x:c r="H100" s="12" t="str"/>
    </x:row>
    <x:row r="101" ht="48" customHeight="1">
      <x:c r="A101" s="12" t="str">
        <x:v>W096</x:v>
      </x:c>
      <x:c r="B101" s="12" t="str">
        <x:v>STB:16</x:v>
      </x:c>
      <x:c r="C101" s="12" t="str">
        <x:v>KR5:11</x:v>
      </x:c>
      <x:c r="D101" s="12" t="str">
        <x:v>P_STB_HEALTHY</x:v>
      </x:c>
      <x:c r="E101" s="12" t="n">
        <x:v>0.75</x:v>
      </x:c>
      <x:c r="F101" s="12" t="str">
        <x:v>黑</x:v>
      </x:c>
      <x:c r="G101" s="12" t="str"/>
      <x:c r="H101" s="12" t="str"/>
    </x:row>
    <x:row r="102" ht="48" customHeight="1">
      <x:c r="A102" s="12" t="str">
        <x:v>W097</x:v>
      </x:c>
      <x:c r="B102" s="12" t="str">
        <x:v>KR5:14</x:v>
      </x:c>
      <x:c r="C102" s="12" t="str">
        <x:v>KR7:11</x:v>
      </x:c>
      <x:c r="D102" s="12" t="str">
        <x:v>P_WET</x:v>
      </x:c>
      <x:c r="E102" s="12" t="n">
        <x:v>0.75</x:v>
      </x:c>
      <x:c r="F102" s="12" t="str">
        <x:v>黑</x:v>
      </x:c>
      <x:c r="G102" s="12" t="str"/>
      <x:c r="H102" s="12" t="str"/>
    </x:row>
    <x:row r="103" ht="48" customHeight="1">
      <x:c r="A103" s="12" t="str">
        <x:v>W098</x:v>
      </x:c>
      <x:c r="B103" s="12" t="str">
        <x:v>KR7:14</x:v>
      </x:c>
      <x:c r="C103" s="12" t="str">
        <x:v>SR1:A1</x:v>
      </x:c>
      <x:c r="D103" s="12" t="str">
        <x:v>P_HW</x:v>
      </x:c>
      <x:c r="E103" s="12" t="n">
        <x:v>0.75</x:v>
      </x:c>
      <x:c r="F103" s="12" t="str">
        <x:v>黑</x:v>
      </x:c>
      <x:c r="G103" s="12" t="str"/>
      <x:c r="H103" s="12" t="str"/>
    </x:row>
    <x:row r="104" ht="48" customHeight="1">
      <x:c r="A104" s="12" t="str">
        <x:v>W099</x:v>
      </x:c>
      <x:c r="B104" s="12" t="str">
        <x:v>SR1:S11</x:v>
      </x:c>
      <x:c r="C104" s="12" t="str">
        <x:v>S0:NC1-IN</x:v>
      </x:c>
      <x:c r="D104" s="12" t="str">
        <x:v>S11</x:v>
      </x:c>
      <x:c r="E104" s="12" t="n">
        <x:v>0.75</x:v>
      </x:c>
      <x:c r="F104" s="12" t="str">
        <x:v>黑</x:v>
      </x:c>
      <x:c r="G104" s="12" t="str"/>
      <x:c r="H104" s="12" t="str"/>
    </x:row>
    <x:row r="105" ht="48" customHeight="1">
      <x:c r="A105" s="12" t="str">
        <x:v>W100</x:v>
      </x:c>
      <x:c r="B105" s="12" t="str">
        <x:v>S0:NC1-OUT</x:v>
      </x:c>
      <x:c r="C105" s="12" t="str">
        <x:v>SR1:S12</x:v>
      </x:c>
      <x:c r="D105" s="12" t="str">
        <x:v>S12</x:v>
      </x:c>
      <x:c r="E105" s="12" t="n">
        <x:v>0.75</x:v>
      </x:c>
      <x:c r="F105" s="12" t="str">
        <x:v>黑</x:v>
      </x:c>
      <x:c r="G105" s="12" t="str"/>
      <x:c r="H105" s="12" t="str"/>
    </x:row>
    <x:row r="106" ht="48" customHeight="1">
      <x:c r="A106" s="12" t="str">
        <x:v>W101</x:v>
      </x:c>
      <x:c r="B106" s="12" t="str">
        <x:v>SR1:S21</x:v>
      </x:c>
      <x:c r="C106" s="12" t="str">
        <x:v>S0:NC2-IN</x:v>
      </x:c>
      <x:c r="D106" s="12" t="str">
        <x:v>S21</x:v>
      </x:c>
      <x:c r="E106" s="12" t="n">
        <x:v>0.75</x:v>
      </x:c>
      <x:c r="F106" s="12" t="str">
        <x:v>黑</x:v>
      </x:c>
      <x:c r="G106" s="12" t="str"/>
      <x:c r="H106" s="12" t="str"/>
    </x:row>
    <x:row r="107" ht="48" customHeight="1">
      <x:c r="A107" s="12" t="str">
        <x:v>W102</x:v>
      </x:c>
      <x:c r="B107" s="12" t="str">
        <x:v>S0:NC2-OUT</x:v>
      </x:c>
      <x:c r="C107" s="12" t="str">
        <x:v>SR1:S22</x:v>
      </x:c>
      <x:c r="D107" s="12" t="str">
        <x:v>S22</x:v>
      </x:c>
      <x:c r="E107" s="12" t="n">
        <x:v>0.75</x:v>
      </x:c>
      <x:c r="F107" s="12" t="str">
        <x:v>黑</x:v>
      </x:c>
      <x:c r="G107" s="12" t="str"/>
      <x:c r="H107" s="12" t="str"/>
    </x:row>
    <x:row r="108" ht="48" customHeight="1">
      <x:c r="A108" s="12" t="str">
        <x:v>W103</x:v>
      </x:c>
      <x:c r="B108" s="12" t="str">
        <x:v>SR1:Y1</x:v>
      </x:c>
      <x:c r="C108" s="12" t="str">
        <x:v>K1:21</x:v>
      </x:c>
      <x:c r="D108" s="12" t="str">
        <x:v>RESET_SRC</x:v>
      </x:c>
      <x:c r="E108" s="12" t="n">
        <x:v>0.75</x:v>
      </x:c>
      <x:c r="F108" s="12" t="str">
        <x:v>黑</x:v>
      </x:c>
      <x:c r="G108" s="12" t="str"/>
      <x:c r="H108" s="12" t="str"/>
    </x:row>
    <x:row r="109" ht="48" customHeight="1">
      <x:c r="A109" s="12" t="str">
        <x:v>W104</x:v>
      </x:c>
      <x:c r="B109" s="12" t="str">
        <x:v>K1:22</x:v>
      </x:c>
      <x:c r="C109" s="12" t="str">
        <x:v>K2:21</x:v>
      </x:c>
      <x:c r="D109" s="12" t="str">
        <x:v>EDM_1</x:v>
      </x:c>
      <x:c r="E109" s="12" t="n">
        <x:v>0.75</x:v>
      </x:c>
      <x:c r="F109" s="12" t="str">
        <x:v>黑</x:v>
      </x:c>
      <x:c r="G109" s="12" t="str"/>
      <x:c r="H109" s="12" t="str"/>
    </x:row>
    <x:row r="110" ht="48" customHeight="1">
      <x:c r="A110" s="12" t="str">
        <x:v>W105</x:v>
      </x:c>
      <x:c r="B110" s="12" t="str">
        <x:v>K2:22</x:v>
      </x:c>
      <x:c r="C110" s="12" t="str">
        <x:v>S1:NO-IN</x:v>
      </x:c>
      <x:c r="D110" s="12" t="str">
        <x:v>EDM_2</x:v>
      </x:c>
      <x:c r="E110" s="12" t="n">
        <x:v>0.75</x:v>
      </x:c>
      <x:c r="F110" s="12" t="str">
        <x:v>黑</x:v>
      </x:c>
      <x:c r="G110" s="12" t="str"/>
      <x:c r="H110" s="12" t="str"/>
    </x:row>
    <x:row r="111" ht="48" customHeight="1">
      <x:c r="A111" s="12" t="str">
        <x:v>W106</x:v>
      </x:c>
      <x:c r="B111" s="12" t="str">
        <x:v>S1:NO-OUT</x:v>
      </x:c>
      <x:c r="C111" s="12" t="str">
        <x:v>SR1:Y2</x:v>
      </x:c>
      <x:c r="D111" s="12" t="str">
        <x:v>MON_RESET</x:v>
      </x:c>
      <x:c r="E111" s="12" t="n">
        <x:v>0.75</x:v>
      </x:c>
      <x:c r="F111" s="12" t="str">
        <x:v>黑</x:v>
      </x:c>
      <x:c r="G111" s="12" t="str"/>
      <x:c r="H111" s="12" t="str"/>
    </x:row>
    <x:row r="112" ht="48" customHeight="1">
      <x:c r="A112" s="12" t="str">
        <x:v>W107</x:v>
      </x:c>
      <x:c r="B112" s="12" t="str">
        <x:v>STB:4</x:v>
      </x:c>
      <x:c r="C112" s="12" t="str">
        <x:v>S2:NO-IN</x:v>
      </x:c>
      <x:c r="D112" s="12" t="str">
        <x:v>STB_RESET</x:v>
      </x:c>
      <x:c r="E112" s="12" t="n">
        <x:v>0.75</x:v>
      </x:c>
      <x:c r="F112" s="12" t="str">
        <x:v>黑</x:v>
      </x:c>
      <x:c r="G112" s="12" t="str"/>
      <x:c r="H112" s="12" t="str"/>
    </x:row>
    <x:row r="113" ht="48" customHeight="1">
      <x:c r="A113" s="12" t="str">
        <x:v>W108</x:v>
      </x:c>
      <x:c r="B113" s="12" t="str">
        <x:v>S2:NO-OUT</x:v>
      </x:c>
      <x:c r="C113" s="12" t="str">
        <x:v>STB:5</x:v>
      </x:c>
      <x:c r="D113" s="12" t="str">
        <x:v>STB_RESET_RETURN</x:v>
      </x:c>
      <x:c r="E113" s="12" t="n">
        <x:v>0.75</x:v>
      </x:c>
      <x:c r="F113" s="12" t="str">
        <x:v>黑</x:v>
      </x:c>
      <x:c r="G113" s="12" t="str"/>
      <x:c r="H113" s="12" t="str"/>
    </x:row>
    <x:row r="114" ht="48" customHeight="1">
      <x:c r="A114" s="12" t="str">
        <x:v>W109</x:v>
      </x:c>
      <x:c r="B114" s="12" t="str">
        <x:v>PCB:J14.1</x:v>
      </x:c>
      <x:c r="C114" s="12" t="str">
        <x:v>SSR1:+</x:v>
      </x:c>
      <x:c r="D114" s="12" t="str">
        <x:v>V24_BOARD</x:v>
      </x:c>
      <x:c r="E114" s="12" t="n">
        <x:v>0.75</x:v>
      </x:c>
      <x:c r="F114" s="12" t="str">
        <x:v>黑</x:v>
      </x:c>
      <x:c r="G114" s="12" t="str"/>
      <x:c r="H114" s="12" t="str"/>
    </x:row>
    <x:row r="115" ht="48" customHeight="1">
      <x:c r="A115" s="12" t="str">
        <x:v>W110</x:v>
      </x:c>
      <x:c r="B115" s="12" t="str">
        <x:v>SSR1:-</x:v>
      </x:c>
      <x:c r="C115" s="12" t="str">
        <x:v>PCB:J14.3</x:v>
      </x:c>
      <x:c r="D115" s="12" t="str">
        <x:v>DO1_SSR</x:v>
      </x:c>
      <x:c r="E115" s="12" t="n">
        <x:v>0.75</x:v>
      </x:c>
      <x:c r="F115" s="12" t="str">
        <x:v>黑</x:v>
      </x:c>
      <x:c r="G115" s="12" t="str"/>
      <x:c r="H115" s="12" t="str"/>
    </x:row>
    <x:row r="116" ht="48" customHeight="1">
      <x:c r="A116" s="12" t="str">
        <x:v>W111</x:v>
      </x:c>
      <x:c r="B116" s="12" t="str">
        <x:v>PCB:J14.1</x:v>
      </x:c>
      <x:c r="C116" s="12" t="str">
        <x:v>KR1:A1</x:v>
      </x:c>
      <x:c r="D116" s="12" t="str">
        <x:v>V24_BOARD</x:v>
      </x:c>
      <x:c r="E116" s="12" t="n">
        <x:v>0.75</x:v>
      </x:c>
      <x:c r="F116" s="12" t="str">
        <x:v>黑</x:v>
      </x:c>
      <x:c r="G116" s="12" t="str"/>
      <x:c r="H116" s="12" t="str"/>
    </x:row>
    <x:row r="117" ht="48" customHeight="1">
      <x:c r="A117" s="12" t="str">
        <x:v>W112</x:v>
      </x:c>
      <x:c r="B117" s="12" t="str">
        <x:v>KR1:A2</x:v>
      </x:c>
      <x:c r="C117" s="12" t="str">
        <x:v>PCB:J14.4</x:v>
      </x:c>
      <x:c r="D117" s="12" t="str">
        <x:v>DO2_SINK</x:v>
      </x:c>
      <x:c r="E117" s="12" t="n">
        <x:v>0.75</x:v>
      </x:c>
      <x:c r="F117" s="12" t="str">
        <x:v>黑</x:v>
      </x:c>
      <x:c r="G117" s="12" t="str"/>
      <x:c r="H117" s="12" t="str"/>
    </x:row>
    <x:row r="118" ht="48" customHeight="1">
      <x:c r="A118" s="12" t="str">
        <x:v>W113</x:v>
      </x:c>
      <x:c r="B118" s="12" t="str">
        <x:v>PCB:J14.1</x:v>
      </x:c>
      <x:c r="C118" s="12" t="str">
        <x:v>KR2:A1</x:v>
      </x:c>
      <x:c r="D118" s="12" t="str">
        <x:v>V24_BOARD</x:v>
      </x:c>
      <x:c r="E118" s="12" t="n">
        <x:v>0.75</x:v>
      </x:c>
      <x:c r="F118" s="12" t="str">
        <x:v>黑</x:v>
      </x:c>
      <x:c r="G118" s="12" t="str"/>
      <x:c r="H118" s="12" t="str"/>
    </x:row>
    <x:row r="119" ht="48" customHeight="1">
      <x:c r="A119" s="12" t="str">
        <x:v>W114</x:v>
      </x:c>
      <x:c r="B119" s="12" t="str">
        <x:v>KR2:A2</x:v>
      </x:c>
      <x:c r="C119" s="12" t="str">
        <x:v>PCB:J14.5</x:v>
      </x:c>
      <x:c r="D119" s="12" t="str">
        <x:v>DO3_SINK</x:v>
      </x:c>
      <x:c r="E119" s="12" t="n">
        <x:v>0.75</x:v>
      </x:c>
      <x:c r="F119" s="12" t="str">
        <x:v>黑</x:v>
      </x:c>
      <x:c r="G119" s="12" t="str"/>
      <x:c r="H119" s="12" t="str"/>
    </x:row>
    <x:row r="120" ht="48" customHeight="1">
      <x:c r="A120" s="12" t="str">
        <x:v>W115</x:v>
      </x:c>
      <x:c r="B120" s="12" t="str">
        <x:v>PCB:J14.1</x:v>
      </x:c>
      <x:c r="C120" s="12" t="str">
        <x:v>KR3:A1</x:v>
      </x:c>
      <x:c r="D120" s="12" t="str">
        <x:v>V24_BOARD</x:v>
      </x:c>
      <x:c r="E120" s="12" t="n">
        <x:v>0.75</x:v>
      </x:c>
      <x:c r="F120" s="12" t="str">
        <x:v>黑</x:v>
      </x:c>
      <x:c r="G120" s="12" t="str"/>
      <x:c r="H120" s="12" t="str"/>
    </x:row>
    <x:row r="121" ht="48" customHeight="1">
      <x:c r="A121" s="12" t="str">
        <x:v>W116</x:v>
      </x:c>
      <x:c r="B121" s="12" t="str">
        <x:v>KR3:A2</x:v>
      </x:c>
      <x:c r="C121" s="12" t="str">
        <x:v>PCB:J14.6</x:v>
      </x:c>
      <x:c r="D121" s="12" t="str">
        <x:v>DO4_SINK</x:v>
      </x:c>
      <x:c r="E121" s="12" t="n">
        <x:v>0.75</x:v>
      </x:c>
      <x:c r="F121" s="12" t="str">
        <x:v>黑</x:v>
      </x:c>
      <x:c r="G121" s="12" t="str"/>
      <x:c r="H121" s="12" t="str"/>
    </x:row>
    <x:row r="122" ht="48" customHeight="1">
      <x:c r="A122" s="12" t="str">
        <x:v>W117</x:v>
      </x:c>
      <x:c r="B122" s="12" t="str">
        <x:v>PCB:J14.1</x:v>
      </x:c>
      <x:c r="C122" s="12" t="str">
        <x:v>KR4:A1</x:v>
      </x:c>
      <x:c r="D122" s="12" t="str">
        <x:v>V24_BOARD</x:v>
      </x:c>
      <x:c r="E122" s="12" t="n">
        <x:v>0.75</x:v>
      </x:c>
      <x:c r="F122" s="12" t="str">
        <x:v>黑</x:v>
      </x:c>
      <x:c r="G122" s="12" t="str"/>
      <x:c r="H122" s="12" t="str"/>
    </x:row>
    <x:row r="123" ht="48" customHeight="1">
      <x:c r="A123" s="12" t="str">
        <x:v>W118</x:v>
      </x:c>
      <x:c r="B123" s="12" t="str">
        <x:v>KR4:A2</x:v>
      </x:c>
      <x:c r="C123" s="12" t="str">
        <x:v>PCB:J14.8</x:v>
      </x:c>
      <x:c r="D123" s="12" t="str">
        <x:v>DO6_SINK</x:v>
      </x:c>
      <x:c r="E123" s="12" t="n">
        <x:v>0.75</x:v>
      </x:c>
      <x:c r="F123" s="12" t="str">
        <x:v>黑</x:v>
      </x:c>
      <x:c r="G123" s="12" t="str"/>
      <x:c r="H123" s="12" t="str"/>
    </x:row>
    <x:row r="124" ht="48" customHeight="1">
      <x:c r="A124" s="12" t="str">
        <x:v>W119</x:v>
      </x:c>
      <x:c r="B124" s="12" t="str">
        <x:v>DC4:OUT+</x:v>
      </x:c>
      <x:c r="C124" s="12" t="str">
        <x:v>KR1:11</x:v>
      </x:c>
      <x:c r="D124" s="12" t="str">
        <x:v>P24_SAFE</x:v>
      </x:c>
      <x:c r="E124" s="12" t="n">
        <x:v>0.75</x:v>
      </x:c>
      <x:c r="F124" s="12" t="str">
        <x:v>黑</x:v>
      </x:c>
      <x:c r="G124" s="12" t="str"/>
      <x:c r="H124" s="12" t="str"/>
    </x:row>
    <x:row r="125" ht="48" customHeight="1">
      <x:c r="A125" s="12" t="str">
        <x:v>W120</x:v>
      </x:c>
      <x:c r="B125" s="12" t="str">
        <x:v>KR1:14</x:v>
      </x:c>
      <x:c r="C125" s="12" t="str">
        <x:v>SR1:13</x:v>
      </x:c>
      <x:c r="D125" s="12" t="str">
        <x:v>P_CMD</x:v>
      </x:c>
      <x:c r="E125" s="12" t="n">
        <x:v>0.75</x:v>
      </x:c>
      <x:c r="F125" s="12" t="str">
        <x:v>黑</x:v>
      </x:c>
      <x:c r="G125" s="12" t="str"/>
      <x:c r="H125" s="12" t="str"/>
    </x:row>
    <x:row r="126" ht="48" customHeight="1">
      <x:c r="A126" s="12" t="str">
        <x:v>W121</x:v>
      </x:c>
      <x:c r="B126" s="12" t="str">
        <x:v>KR1:14</x:v>
      </x:c>
      <x:c r="C126" s="12" t="str">
        <x:v>SR1:23</x:v>
      </x:c>
      <x:c r="D126" s="12" t="str">
        <x:v>P_CMD</x:v>
      </x:c>
      <x:c r="E126" s="12" t="n">
        <x:v>0.75</x:v>
      </x:c>
      <x:c r="F126" s="12" t="str">
        <x:v>黑</x:v>
      </x:c>
      <x:c r="G126" s="12" t="str"/>
      <x:c r="H126" s="12" t="str"/>
    </x:row>
    <x:row r="127" ht="48" customHeight="1">
      <x:c r="A127" s="12" t="str">
        <x:v>W122</x:v>
      </x:c>
      <x:c r="B127" s="12" t="str">
        <x:v>SR1:14</x:v>
      </x:c>
      <x:c r="C127" s="12" t="str">
        <x:v>K1:A1</x:v>
      </x:c>
      <x:c r="D127" s="12" t="str">
        <x:v>K1_COIL</x:v>
      </x:c>
      <x:c r="E127" s="12" t="n">
        <x:v>0.75</x:v>
      </x:c>
      <x:c r="F127" s="12" t="str">
        <x:v>黑</x:v>
      </x:c>
      <x:c r="G127" s="12" t="str"/>
      <x:c r="H127" s="12" t="str"/>
    </x:row>
    <x:row r="128" ht="48" customHeight="1">
      <x:c r="A128" s="12" t="str">
        <x:v>W123</x:v>
      </x:c>
      <x:c r="B128" s="12" t="str">
        <x:v>SR1:24</x:v>
      </x:c>
      <x:c r="C128" s="12" t="str">
        <x:v>K2:A1</x:v>
      </x:c>
      <x:c r="D128" s="12" t="str">
        <x:v>K2_COIL</x:v>
      </x:c>
      <x:c r="E128" s="12" t="n">
        <x:v>0.75</x:v>
      </x:c>
      <x:c r="F128" s="12" t="str">
        <x:v>黑</x:v>
      </x:c>
      <x:c r="G128" s="12" t="str"/>
      <x:c r="H128" s="12" t="str"/>
    </x:row>
    <x:row r="129" ht="48" customHeight="1">
      <x:c r="A129" s="12" t="str">
        <x:v>W124</x:v>
      </x:c>
      <x:c r="B129" s="12" t="str">
        <x:v>DC4:OUT+</x:v>
      </x:c>
      <x:c r="C129" s="12" t="str">
        <x:v>SR1:33</x:v>
      </x:c>
      <x:c r="D129" s="12" t="str">
        <x:v>P24_SAFE</x:v>
      </x:c>
      <x:c r="E129" s="12" t="n">
        <x:v>0.75</x:v>
      </x:c>
      <x:c r="F129" s="12" t="str">
        <x:v>黑</x:v>
      </x:c>
      <x:c r="G129" s="12" t="str"/>
      <x:c r="H129" s="12" t="str"/>
    </x:row>
    <x:row r="130" ht="48" customHeight="1">
      <x:c r="A130" s="12" t="str">
        <x:v>W125</x:v>
      </x:c>
      <x:c r="B130" s="12" t="str">
        <x:v>SR1:34</x:v>
      </x:c>
      <x:c r="C130" s="12" t="str">
        <x:v>KR9:A1</x:v>
      </x:c>
      <x:c r="D130" s="12" t="str">
        <x:v>P_HW_FB</x:v>
      </x:c>
      <x:c r="E130" s="12" t="n">
        <x:v>0.75</x:v>
      </x:c>
      <x:c r="F130" s="12" t="str">
        <x:v>黑</x:v>
      </x:c>
      <x:c r="G130" s="12" t="str"/>
      <x:c r="H130" s="12" t="str">
        <x:v>9mA线圈与DI8并联，满足SR1触点最小10mA</x:v>
      </x:c>
    </x:row>
    <x:row r="131" ht="48" customHeight="1">
      <x:c r="A131" s="12" t="str">
        <x:v>W126</x:v>
      </x:c>
      <x:c r="B131" s="12" t="str">
        <x:v>SR1:34</x:v>
      </x:c>
      <x:c r="C131" s="12" t="str">
        <x:v>PCB:J12.10</x:v>
      </x:c>
      <x:c r="D131" s="12" t="str">
        <x:v>DI8_HW</x:v>
      </x:c>
      <x:c r="E131" s="12" t="n">
        <x:v>0.75</x:v>
      </x:c>
      <x:c r="F131" s="12" t="str">
        <x:v>黑</x:v>
      </x:c>
      <x:c r="G131" s="12" t="str">
        <x:v>XT5:DI8</x:v>
      </x:c>
      <x:c r="H131" s="12" t="str">
        <x:v>干接点；不得用Z1 PWM输出</x:v>
      </x:c>
    </x:row>
    <x:row r="132" ht="48" customHeight="1">
      <x:c r="A132" s="12" t="str">
        <x:v>W127</x:v>
      </x:c>
      <x:c r="B132" s="12" t="str">
        <x:v>DC4:OUT+</x:v>
      </x:c>
      <x:c r="C132" s="12" t="str">
        <x:v>K1:13</x:v>
      </x:c>
      <x:c r="D132" s="12" t="str">
        <x:v>P24_SAFE</x:v>
      </x:c>
      <x:c r="E132" s="12" t="n">
        <x:v>0.75</x:v>
      </x:c>
      <x:c r="F132" s="12" t="str">
        <x:v>黑</x:v>
      </x:c>
      <x:c r="G132" s="12" t="str"/>
      <x:c r="H132" s="12" t="str"/>
    </x:row>
    <x:row r="133" ht="48" customHeight="1">
      <x:c r="A133" s="12" t="str">
        <x:v>W128</x:v>
      </x:c>
      <x:c r="B133" s="12" t="str">
        <x:v>K1:14</x:v>
      </x:c>
      <x:c r="C133" s="12" t="str">
        <x:v>K2:13</x:v>
      </x:c>
      <x:c r="D133" s="12" t="str">
        <x:v>FB_K1</x:v>
      </x:c>
      <x:c r="E133" s="12" t="n">
        <x:v>0.75</x:v>
      </x:c>
      <x:c r="F133" s="12" t="str">
        <x:v>黑</x:v>
      </x:c>
      <x:c r="G133" s="12" t="str"/>
      <x:c r="H133" s="12" t="str"/>
    </x:row>
    <x:row r="134" ht="48" customHeight="1">
      <x:c r="A134" s="12" t="str">
        <x:v>W129</x:v>
      </x:c>
      <x:c r="B134" s="12" t="str">
        <x:v>K2:14</x:v>
      </x:c>
      <x:c r="C134" s="12" t="str">
        <x:v>PCB:J12.6</x:v>
      </x:c>
      <x:c r="D134" s="12" t="str">
        <x:v>DI4_BOTH_CONTACTORS</x:v>
      </x:c>
      <x:c r="E134" s="12" t="n">
        <x:v>0.75</x:v>
      </x:c>
      <x:c r="F134" s="12" t="str">
        <x:v>黑</x:v>
      </x:c>
      <x:c r="G134" s="12" t="str">
        <x:v>XT5:DI4</x:v>
      </x:c>
      <x:c r="H134" s="12" t="str"/>
    </x:row>
    <x:row r="135" ht="48" customHeight="1">
      <x:c r="A135" s="12" t="str">
        <x:v>W130</x:v>
      </x:c>
      <x:c r="B135" s="12" t="str">
        <x:v>S0:NC3-OUT</x:v>
      </x:c>
      <x:c r="C135" s="12" t="str">
        <x:v>KR6:11</x:v>
      </x:c>
      <x:c r="D135" s="12" t="str">
        <x:v>P_ES</x:v>
      </x:c>
      <x:c r="E135" s="12" t="n">
        <x:v>0.75</x:v>
      </x:c>
      <x:c r="F135" s="12" t="str">
        <x:v>黑</x:v>
      </x:c>
      <x:c r="G135" s="12" t="str"/>
      <x:c r="H135" s="12" t="str"/>
    </x:row>
    <x:row r="136" ht="48" customHeight="1">
      <x:c r="A136" s="12" t="str">
        <x:v>W131</x:v>
      </x:c>
      <x:c r="B136" s="12" t="str">
        <x:v>KR6:14</x:v>
      </x:c>
      <x:c r="C136" s="12" t="str">
        <x:v>KR3:11</x:v>
      </x:c>
      <x:c r="D136" s="12" t="str">
        <x:v>P_FILL_HH</x:v>
      </x:c>
      <x:c r="E136" s="12" t="n">
        <x:v>0.75</x:v>
      </x:c>
      <x:c r="F136" s="12" t="str">
        <x:v>黑</x:v>
      </x:c>
      <x:c r="G136" s="12" t="str"/>
      <x:c r="H136" s="12" t="str"/>
    </x:row>
    <x:row r="137" ht="48" customHeight="1">
      <x:c r="A137" s="12" t="str">
        <x:v>W132</x:v>
      </x:c>
      <x:c r="B137" s="12" t="str">
        <x:v>KR3:14</x:v>
      </x:c>
      <x:c r="C137" s="12" t="str">
        <x:v>YV1:1</x:v>
      </x:c>
      <x:c r="D137" s="12" t="str">
        <x:v>P_FILL</x:v>
      </x:c>
      <x:c r="E137" s="12" t="n">
        <x:v>0.75</x:v>
      </x:c>
      <x:c r="F137" s="12" t="str">
        <x:v>黑</x:v>
      </x:c>
      <x:c r="G137" s="12" t="str">
        <x:v>XT2:5</x:v>
      </x:c>
      <x:c r="H137" s="12" t="str"/>
    </x:row>
    <x:row r="138" ht="48" customHeight="1">
      <x:c r="A138" s="12" t="str">
        <x:v>W133</x:v>
      </x:c>
      <x:c r="B138" s="12" t="str">
        <x:v>DC5:OUT+</x:v>
      </x:c>
      <x:c r="C138" s="12" t="str">
        <x:v>KR4:11</x:v>
      </x:c>
      <x:c r="D138" s="12" t="str">
        <x:v>P24_ALARM</x:v>
      </x:c>
      <x:c r="E138" s="12" t="n">
        <x:v>0.75</x:v>
      </x:c>
      <x:c r="F138" s="12" t="str">
        <x:v>黑</x:v>
      </x:c>
      <x:c r="G138" s="12" t="str"/>
      <x:c r="H138" s="12" t="str"/>
    </x:row>
    <x:row r="139" ht="48" customHeight="1">
      <x:c r="A139" s="12" t="str">
        <x:v>W134</x:v>
      </x:c>
      <x:c r="B139" s="12" t="str">
        <x:v>KR4:14</x:v>
      </x:c>
      <x:c r="C139" s="12" t="str">
        <x:v>HLA:+</x:v>
      </x:c>
      <x:c r="D139" s="12" t="str">
        <x:v>P_ALARM</x:v>
      </x:c>
      <x:c r="E139" s="12" t="n">
        <x:v>0.75</x:v>
      </x:c>
      <x:c r="F139" s="12" t="str">
        <x:v>黑</x:v>
      </x:c>
      <x:c r="G139" s="12" t="str"/>
      <x:c r="H139" s="12" t="str"/>
    </x:row>
    <x:row r="140" ht="48" customHeight="1">
      <x:c r="A140" s="12" t="str">
        <x:v>W135</x:v>
      </x:c>
      <x:c r="B140" s="12" t="str">
        <x:v>KR4:14</x:v>
      </x:c>
      <x:c r="C140" s="12" t="str">
        <x:v>HA:+</x:v>
      </x:c>
      <x:c r="D140" s="12" t="str">
        <x:v>P_ALARM</x:v>
      </x:c>
      <x:c r="E140" s="12" t="n">
        <x:v>0.75</x:v>
      </x:c>
      <x:c r="F140" s="12" t="str">
        <x:v>黑</x:v>
      </x:c>
      <x:c r="G140" s="12" t="str"/>
      <x:c r="H140" s="12" t="str"/>
    </x:row>
    <x:row r="141" ht="48" customHeight="1">
      <x:c r="A141" s="12" t="str">
        <x:v>W136</x:v>
      </x:c>
      <x:c r="B141" s="12" t="str">
        <x:v>PCB:J15.1</x:v>
      </x:c>
      <x:c r="C141" s="12" t="str">
        <x:v>HMI:DB9.2</x:v>
      </x:c>
      <x:c r="D141" s="12" t="str">
        <x:v>D+</x:v>
      </x:c>
      <x:c r="E141" s="12" t="n">
        <x:v>0.34</x:v>
      </x:c>
      <x:c r="F141" s="12" t="str">
        <x:v>标号</x:v>
      </x:c>
      <x:c r="G141" s="12" t="str">
        <x:v>XT7:D+</x:v>
      </x:c>
      <x:c r="H141" s="12" t="str">
        <x:v>Belden3106A；屏蔽壳单端PE；120Ω跨DB9.1/2；PCB JP1闭合</x:v>
      </x:c>
    </x:row>
    <x:row r="142" ht="48" customHeight="1">
      <x:c r="A142" s="12" t="str">
        <x:v>W137</x:v>
      </x:c>
      <x:c r="B142" s="12" t="str">
        <x:v>PCB:J15.2</x:v>
      </x:c>
      <x:c r="C142" s="12" t="str">
        <x:v>HMI:DB9.1</x:v>
      </x:c>
      <x:c r="D142" s="12" t="str">
        <x:v>D-</x:v>
      </x:c>
      <x:c r="E142" s="12" t="n">
        <x:v>0.34</x:v>
      </x:c>
      <x:c r="F142" s="12" t="str">
        <x:v>标号</x:v>
      </x:c>
      <x:c r="G142" s="12" t="str">
        <x:v>XT7:D-</x:v>
      </x:c>
      <x:c r="H142" s="12" t="str">
        <x:v>Belden3106A；屏蔽壳单端PE；120Ω跨DB9.1/2；PCB JP1闭合</x:v>
      </x:c>
    </x:row>
    <x:row r="143" ht="48" customHeight="1">
      <x:c r="A143" s="12" t="str">
        <x:v>W138</x:v>
      </x:c>
      <x:c r="B143" s="12" t="str">
        <x:v>PCB:J15.3</x:v>
      </x:c>
      <x:c r="C143" s="12" t="str">
        <x:v>HMI:DB9.5</x:v>
      </x:c>
      <x:c r="D143" s="12" t="str">
        <x:v>COM_ISO</x:v>
      </x:c>
      <x:c r="E143" s="12" t="n">
        <x:v>0.34</x:v>
      </x:c>
      <x:c r="F143" s="12" t="str">
        <x:v>标号</x:v>
      </x:c>
      <x:c r="G143" s="12" t="str">
        <x:v>XT7:COM_ISO</x:v>
      </x:c>
      <x:c r="H143" s="12" t="str">
        <x:v>Belden3106A；屏蔽壳单端PE；120Ω跨DB9.1/2；PCB JP1闭合</x:v>
      </x:c>
    </x:row>
    <x:row r="144" ht="48" customHeight="1">
      <x:c r="A144" s="12" t="str">
        <x:v>W139</x:v>
      </x:c>
      <x:c r="B144" s="12" t="str">
        <x:v>PE-BUS</x:v>
      </x:c>
      <x:c r="C144" s="12" t="str">
        <x:v>柜体</x:v>
      </x:c>
      <x:c r="D144" s="12" t="str">
        <x:v>PE</x:v>
      </x:c>
      <x:c r="E144" s="12" t="n">
        <x:v>2.5</x:v>
      </x:c>
      <x:c r="F144" s="12" t="str">
        <x:v>黄绿</x:v>
      </x:c>
      <x:c r="G144" s="12" t="str"/>
      <x:c r="H144" s="12" t="str">
        <x:v>罐/加热器各独立线；HDR电源ClassII无FG；屏蔽接夹单点</x:v>
      </x:c>
    </x:row>
    <x:row r="145" ht="48" customHeight="1">
      <x:c r="A145" s="12" t="str">
        <x:v>W140</x:v>
      </x:c>
      <x:c r="B145" s="12" t="str">
        <x:v>PE-BUS</x:v>
      </x:c>
      <x:c r="C145" s="12" t="str">
        <x:v>柜门</x:v>
      </x:c>
      <x:c r="D145" s="12" t="str">
        <x:v>PE</x:v>
      </x:c>
      <x:c r="E145" s="12" t="n">
        <x:v>2.5</x:v>
      </x:c>
      <x:c r="F145" s="12" t="str">
        <x:v>黄绿</x:v>
      </x:c>
      <x:c r="G145" s="12" t="str"/>
      <x:c r="H145" s="12" t="str">
        <x:v>罐/加热器各独立线；HDR电源ClassII无FG；屏蔽接夹单点</x:v>
      </x:c>
    </x:row>
    <x:row r="146" ht="48" customHeight="1">
      <x:c r="A146" s="12" t="str">
        <x:v>W141</x:v>
      </x:c>
      <x:c r="B146" s="12" t="str">
        <x:v>PE-BUS</x:v>
      </x:c>
      <x:c r="C146" s="12" t="str">
        <x:v>TANK:PE</x:v>
      </x:c>
      <x:c r="D146" s="12" t="str">
        <x:v>PE</x:v>
      </x:c>
      <x:c r="E146" s="12" t="n">
        <x:v>2.5</x:v>
      </x:c>
      <x:c r="F146" s="12" t="str">
        <x:v>黄绿</x:v>
      </x:c>
      <x:c r="G146" s="12" t="str"/>
      <x:c r="H146" s="12" t="str">
        <x:v>罐/加热器各独立线；HDR电源ClassII无FG；屏蔽接夹单点</x:v>
      </x:c>
    </x:row>
    <x:row r="147" ht="48" customHeight="1">
      <x:c r="A147" s="12" t="str">
        <x:v>W142</x:v>
      </x:c>
      <x:c r="B147" s="12" t="str">
        <x:v>PE-BUS</x:v>
      </x:c>
      <x:c r="C147" s="12" t="str">
        <x:v>H1:PE</x:v>
      </x:c>
      <x:c r="D147" s="12" t="str">
        <x:v>PE</x:v>
      </x:c>
      <x:c r="E147" s="12" t="n">
        <x:v>2.5</x:v>
      </x:c>
      <x:c r="F147" s="12" t="str">
        <x:v>黄绿</x:v>
      </x:c>
      <x:c r="G147" s="12" t="str"/>
      <x:c r="H147" s="12" t="str">
        <x:v>罐/加热器各独立线；HDR电源ClassII无FG；屏蔽接夹单点</x:v>
      </x:c>
    </x:row>
    <x:row r="148" ht="48" customHeight="1">
      <x:c r="A148" s="12" t="str">
        <x:v>W143</x:v>
      </x:c>
      <x:c r="B148" s="12" t="str">
        <x:v>PE-BUS</x:v>
      </x:c>
      <x:c r="C148" s="12" t="str">
        <x:v>P1:PE</x:v>
      </x:c>
      <x:c r="D148" s="12" t="str">
        <x:v>PE</x:v>
      </x:c>
      <x:c r="E148" s="12" t="n">
        <x:v>2.5</x:v>
      </x:c>
      <x:c r="F148" s="12" t="str">
        <x:v>黄绿</x:v>
      </x:c>
      <x:c r="G148" s="12" t="str"/>
      <x:c r="H148" s="12" t="str">
        <x:v>罐/加热器各独立线；HDR电源ClassII无FG；屏蔽接夹单点</x:v>
      </x:c>
    </x:row>
    <x:row r="149" ht="48" customHeight="1">
      <x:c r="A149" s="12" t="str">
        <x:v>W144</x:v>
      </x:c>
      <x:c r="B149" s="12" t="str">
        <x:v>PE-BUS</x:v>
      </x:c>
      <x:c r="C149" s="12" t="str">
        <x:v>LS6:PE</x:v>
      </x:c>
      <x:c r="D149" s="12" t="str">
        <x:v>PE</x:v>
      </x:c>
      <x:c r="E149" s="12" t="n">
        <x:v>2.5</x:v>
      </x:c>
      <x:c r="F149" s="12" t="str">
        <x:v>黄绿</x:v>
      </x:c>
      <x:c r="G149" s="12" t="str"/>
      <x:c r="H149" s="12" t="str">
        <x:v>罐/加热器各独立线；HDR电源ClassII无FG；屏蔽接夹单点</x:v>
      </x:c>
    </x:row>
    <x:row r="150" ht="48" customHeight="1">
      <x:c r="A150" s="12" t="str">
        <x:v>W145</x:v>
      </x:c>
      <x:c r="B150" s="12" t="str">
        <x:v>PE-BUS</x:v>
      </x:c>
      <x:c r="C150" s="12" t="str">
        <x:v>T3:HEAD-PE</x:v>
      </x:c>
      <x:c r="D150" s="12" t="str">
        <x:v>PE</x:v>
      </x:c>
      <x:c r="E150" s="12" t="n">
        <x:v>2.5</x:v>
      </x:c>
      <x:c r="F150" s="12" t="str">
        <x:v>黄绿</x:v>
      </x:c>
      <x:c r="G150" s="12" t="str"/>
      <x:c r="H150" s="12" t="str">
        <x:v>罐/加热器各独立线；HDR电源ClassII无FG；屏蔽接夹单点</x:v>
      </x:c>
    </x:row>
    <x:row r="151" ht="48" customHeight="1">
      <x:c r="A151" s="12" t="str">
        <x:v>W146</x:v>
      </x:c>
      <x:c r="B151" s="12" t="str">
        <x:v>PE-BUS</x:v>
      </x:c>
      <x:c r="C151" s="12" t="str">
        <x:v>T4:HEAD-PE</x:v>
      </x:c>
      <x:c r="D151" s="12" t="str">
        <x:v>PE</x:v>
      </x:c>
      <x:c r="E151" s="12" t="n">
        <x:v>2.5</x:v>
      </x:c>
      <x:c r="F151" s="12" t="str">
        <x:v>黄绿</x:v>
      </x:c>
      <x:c r="G151" s="12" t="str"/>
      <x:c r="H151" s="12" t="str">
        <x:v>罐/加热器各独立线；HDR电源ClassII无FG；屏蔽接夹单点</x:v>
      </x:c>
    </x:row>
    <x:row r="152" ht="48" customHeight="1">
      <x:c r="A152" s="12" t="str">
        <x:v>W147</x:v>
      </x:c>
      <x:c r="B152" s="12" t="str">
        <x:v>PE-BUS</x:v>
      </x:c>
      <x:c r="C152" s="12" t="str">
        <x:v>RS485_SHIELD</x:v>
      </x:c>
      <x:c r="D152" s="12" t="str">
        <x:v>PE</x:v>
      </x:c>
      <x:c r="E152" s="12" t="n">
        <x:v>2.5</x:v>
      </x:c>
      <x:c r="F152" s="12" t="str">
        <x:v>黄绿</x:v>
      </x:c>
      <x:c r="G152" s="12" t="str"/>
      <x:c r="H152" s="12" t="str">
        <x:v>罐/加热器各独立线；HDR电源ClassII无FG；屏蔽接夹单点</x:v>
      </x:c>
    </x:row>
    <x:row r="153" ht="48" customHeight="1">
      <x:c r="A153" s="12" t="str">
        <x:v>W148</x:v>
      </x:c>
      <x:c r="B153" s="12" t="str">
        <x:v>现场:PE</x:v>
      </x:c>
      <x:c r="C153" s="12" t="str">
        <x:v>PE-BUS</x:v>
      </x:c>
      <x:c r="D153" s="12" t="str">
        <x:v>PE</x:v>
      </x:c>
      <x:c r="E153" s="12" t="n">
        <x:v>2.5</x:v>
      </x:c>
      <x:c r="F153" s="12" t="str">
        <x:v>黄绿</x:v>
      </x:c>
      <x:c r="G153" s="12" t="str">
        <x:v>XTPE:1</x:v>
      </x:c>
      <x:c r="H153" s="12" t="str"/>
    </x:row>
  </x:sheetData>
  <x:pageMargins left="0.7" right="0.7" top="0.75" bottom="0.75" header="0.3" footer="0.3"/>
  <x:tableParts count="1">
    <x:tablePart xmlns:r="http://schemas.openxmlformats.org/officeDocument/2006/relationships" r:id="R50743d1f85c848f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30" hidden="0" customWidth="1"/>
    <x:col min="4" max="4" width="65" hidden="0" customWidth="1"/>
    <x:col min="5" max="5" width="80" hidden="0" customWidth="1"/>
    <x:col min="6" max="6" width="22" hidden="0" customWidth="1"/>
    <x:col min="7" max="7" width="16" hidden="0" customWidth="1"/>
    <x:col min="8" max="8" width="36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4" customHeight="1">
      <x:c r="A1" s="8" t="str">
        <x:v>TANK-CTRL-A02 · 验收记录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38项模板，实测栏全空；不把软件测试或模板当实板合格报告。</x:v>
      </x:c>
    </x:row>
    <x:row r="5" ht="28" customHeight="1">
      <x:c r="A5" s="14" t="str">
        <x:v>项目号</x:v>
      </x:c>
      <x:c r="B5" s="14" t="str">
        <x:v>工位</x:v>
      </x:c>
      <x:c r="C5" s="14" t="str">
        <x:v>试验</x:v>
      </x:c>
      <x:c r="D5" s="14" t="str">
        <x:v>操作/工具</x:v>
      </x:c>
      <x:c r="E5" s="14" t="str">
        <x:v>合格条件</x:v>
      </x:c>
      <x:c r="F5" s="14" t="str">
        <x:v>阶段/频次</x:v>
      </x:c>
      <x:c r="G5" s="14" t="str">
        <x:v>结果</x:v>
      </x:c>
      <x:c r="H5" s="14" t="str">
        <x:v>实测值</x:v>
      </x:c>
      <x:c r="I5" s="14" t="str">
        <x:v>序列号</x:v>
      </x:c>
      <x:c r="J5" s="14" t="str">
        <x:v>操作员</x:v>
      </x:c>
      <x:c r="K5" s="14" t="str">
        <x:v>日期</x:v>
      </x:c>
    </x:row>
    <x:row r="6" ht="48" customHeight="1">
      <x:c r="A6" s="12" t="str">
        <x:v>FCT-01</x:v>
      </x:c>
      <x:c r="B6" s="12" t="str">
        <x:v>来料</x:v>
      </x:c>
      <x:c r="C6" s="12" t="str">
        <x:v>MPN/封装/探头组合</x:v>
      </x:c>
      <x:c r="D6" s="12" t="str">
        <x:v>按采购表和厂家图；双人核查</x:v>
      </x:c>
      <x:c r="E6" s="12" t="str">
        <x:v>所有完整MPN、极性、封装、JUMO058匹配；异议隔离</x:v>
      </x:c>
      <x:c r="F6" s="12" t="str">
        <x:v>IQC</x:v>
      </x:c>
      <x:c r="G6" s="12"/>
      <x:c r="H6" s="12"/>
      <x:c r="I6" s="12"/>
      <x:c r="J6" s="12"/>
      <x:c r="K6" s="12"/>
    </x:row>
    <x:row r="7" ht="48" customHeight="1">
      <x:c r="A7" s="12" t="str">
        <x:v>FCT-02</x:v>
      </x:c>
      <x:c r="B7" s="12" t="str">
        <x:v>PCB</x:v>
      </x:c>
      <x:c r="C7" s="12" t="str">
        <x:v>AOI/X-ray</x:v>
      </x:c>
      <x:c r="D7" s="12" t="str">
        <x:v>U27/U28/U29细间距与EP焊接检查</x:v>
      </x:c>
      <x:c r="E7" s="12" t="str">
        <x:v>无桥连/虚焊，EP覆盖按工艺验证；不以ERC代替</x:v>
      </x:c>
      <x:c r="F7" s="12" t="str">
        <x:v>每板</x:v>
      </x:c>
      <x:c r="G7" s="12"/>
      <x:c r="H7" s="12"/>
      <x:c r="I7" s="12"/>
      <x:c r="J7" s="12"/>
      <x:c r="K7" s="12"/>
    </x:row>
    <x:row r="8" ht="48" customHeight="1">
      <x:c r="A8" s="12" t="str">
        <x:v>FCT-03</x:v>
      </x:c>
      <x:c r="B8" s="12" t="str">
        <x:v>PCB</x:v>
      </x:c>
      <x:c r="C8" s="12" t="str">
        <x:v>静态电阻</x:v>
      </x:c>
      <x:c r="D8" s="12" t="str">
        <x:v>断电测各电源对地、保险丝/保护路径</x:v>
      </x:c>
      <x:c r="E8" s="12" t="str">
        <x:v>短路排除；测试记录实际阻值，不设未经验证万能阈值</x:v>
      </x:c>
      <x:c r="F8" s="12" t="str">
        <x:v>每板</x:v>
      </x:c>
      <x:c r="G8" s="12"/>
      <x:c r="H8" s="12"/>
      <x:c r="I8" s="12"/>
      <x:c r="J8" s="12"/>
      <x:c r="K8" s="12"/>
    </x:row>
    <x:row r="9" ht="48" customHeight="1">
      <x:c r="A9" s="12" t="str">
        <x:v>FCT-04</x:v>
      </x:c>
      <x:c r="B9" s="12" t="str">
        <x:v>PCB</x:v>
      </x:c>
      <x:c r="C9" s="12" t="str">
        <x:v>上电轨</x:v>
      </x:c>
      <x:c r="D9" s="12" t="str">
        <x:v>24V限流0.3A，先无DO负载</x:v>
      </x:c>
      <x:c r="E9" s="12" t="str">
        <x:v>24V输入正常；12V±3%、5V±3%、3.3V±3%、ISO5V±5%；无异常温升</x:v>
      </x:c>
      <x:c r="F9" s="12" t="str">
        <x:v>每板</x:v>
      </x:c>
      <x:c r="G9" s="12"/>
      <x:c r="H9" s="12"/>
      <x:c r="I9" s="12"/>
      <x:c r="J9" s="12"/>
      <x:c r="K9" s="12"/>
    </x:row>
    <x:row r="10" ht="48" customHeight="1">
      <x:c r="A10" s="12" t="str">
        <x:v>FCT-05</x:v>
      </x:c>
      <x:c r="B10" s="12" t="str">
        <x:v>PCB</x:v>
      </x:c>
      <x:c r="C10" s="12" t="str">
        <x:v>eFuse反接/欠压/过压</x:v>
      </x:c>
      <x:c r="D10" s="12" t="str">
        <x:v>限流源16V/18V/24V/31V/反接24V，示波器</x:v>
      </x:c>
      <x:c r="E10" s="12" t="str">
        <x:v>目标欠压截止约17.85V/过压约29.75V；样板再设验收容差；不损坏</x:v>
      </x:c>
      <x:c r="F10" s="12" t="str">
        <x:v>EVT</x:v>
      </x:c>
      <x:c r="G10" s="12"/>
      <x:c r="H10" s="12"/>
      <x:c r="I10" s="12"/>
      <x:c r="J10" s="12"/>
      <x:c r="K10" s="12"/>
    </x:row>
    <x:row r="11" ht="48" customHeight="1">
      <x:c r="A11" s="12" t="str">
        <x:v>FCT-06</x:v>
      </x:c>
      <x:c r="B11" s="12" t="str">
        <x:v>PCB</x:v>
      </x:c>
      <x:c r="C11" s="12" t="str">
        <x:v>输入过流/短路</x:v>
      </x:c>
      <x:c r="D11" s="12" t="str">
        <x:v>电子负载与限流源；监测重试</x:v>
      </x:c>
      <x:c r="E11" s="12" t="str">
        <x:v>限流目标0.75A；无失控发热；记录重试/故障；保护温升合格</x:v>
      </x:c>
      <x:c r="F11" s="12" t="str">
        <x:v>EVT</x:v>
      </x:c>
      <x:c r="G11" s="12"/>
      <x:c r="H11" s="12"/>
      <x:c r="I11" s="12"/>
      <x:c r="J11" s="12"/>
      <x:c r="K11" s="12"/>
    </x:row>
    <x:row r="12" ht="48" customHeight="1">
      <x:c r="A12" s="12" t="str">
        <x:v>FCT-07</x:v>
      </x:c>
      <x:c r="B12" s="12" t="str">
        <x:v>PCB</x:v>
      </x:c>
      <x:c r="C12" s="12" t="str">
        <x:v>RTD1/2三线精度</x:v>
      </x:c>
      <x:c r="D12" s="12" t="str">
        <x:v>Fluke724模拟20/65/85°C；等阻引线</x:v>
      </x:c>
      <x:c r="E12" s="12" t="str">
        <x:v>电子测温误差≤±0.30°C目标，真机校准后确认</x:v>
      </x:c>
      <x:c r="F12" s="12" t="str">
        <x:v>每板</x:v>
      </x:c>
      <x:c r="G12" s="12"/>
      <x:c r="H12" s="12"/>
      <x:c r="I12" s="12"/>
      <x:c r="J12" s="12"/>
      <x:c r="K12" s="12"/>
    </x:row>
    <x:row r="13" ht="48" customHeight="1">
      <x:c r="A13" s="12" t="str">
        <x:v>FCT-08</x:v>
      </x:c>
      <x:c r="B13" s="12" t="str">
        <x:v>PCB</x:v>
      </x:c>
      <x:c r="C13" s="12" t="str">
        <x:v>RTD断线/短路</x:v>
      </x:c>
      <x:c r="D13" s="12" t="str">
        <x:v>依次开路3根及短路；回接</x:v>
      </x:c>
      <x:c r="E13" s="12" t="str">
        <x:v>加热命令关闭并锁FAULT；需人工复位重新启动</x:v>
      </x:c>
      <x:c r="F13" s="12" t="str">
        <x:v>每板</x:v>
      </x:c>
      <x:c r="G13" s="12"/>
      <x:c r="H13" s="12"/>
      <x:c r="I13" s="12"/>
      <x:c r="J13" s="12"/>
      <x:c r="K13" s="12"/>
    </x:row>
    <x:row r="14" ht="48" customHeight="1">
      <x:c r="A14" s="12" t="str">
        <x:v>FCT-09</x:v>
      </x:c>
      <x:c r="B14" s="12" t="str">
        <x:v>PCB</x:v>
      </x:c>
      <x:c r="C14" s="12" t="str">
        <x:v>AI1..4精度</x:v>
      </x:c>
      <x:c r="D14" s="12" t="str">
        <x:v>Fluke715注入4/12/20mA；至少3点校准</x:v>
      </x:c>
      <x:c r="E14" s="12" t="str">
        <x:v>电子误差≤±0.05mA目标；每通道记录</x:v>
      </x:c>
      <x:c r="F14" s="12" t="str">
        <x:v>每板</x:v>
      </x:c>
      <x:c r="G14" s="12"/>
      <x:c r="H14" s="12"/>
      <x:c r="I14" s="12"/>
      <x:c r="J14" s="12"/>
      <x:c r="K14" s="12"/>
    </x:row>
    <x:row r="15" ht="48" customHeight="1">
      <x:c r="A15" s="12" t="str">
        <x:v>FCT-10</x:v>
      </x:c>
      <x:c r="B15" s="12" t="str">
        <x:v>PCB</x:v>
      </x:c>
      <x:c r="C15" s="12" t="str">
        <x:v>AI断线</x:v>
      </x:c>
      <x:c r="D15" s="12" t="str">
        <x:v>输入0/3.5/21.5mA，映射前三路</x:v>
      </x:c>
      <x:c r="E15" s="12" t="str">
        <x:v>无效/FAULT；AI4未用不阻塞基准控制</x:v>
      </x:c>
      <x:c r="F15" s="12" t="str">
        <x:v>每板</x:v>
      </x:c>
      <x:c r="G15" s="12"/>
      <x:c r="H15" s="12"/>
      <x:c r="I15" s="12"/>
      <x:c r="J15" s="12"/>
      <x:c r="K15" s="12"/>
    </x:row>
    <x:row r="16" ht="48" customHeight="1">
      <x:c r="A16" s="12" t="str">
        <x:v>FCT-11</x:v>
      </x:c>
      <x:c r="B16" s="12" t="str">
        <x:v>PCB</x:v>
      </x:c>
      <x:c r="C16" s="12" t="str">
        <x:v>AI误接</x:v>
      </x:c>
      <x:c r="D16" s="12" t="str">
        <x:v>±24V每端口，逐级限流并测TMUX源/漏</x:v>
      </x:c>
      <x:c r="E16" s="12" t="str">
        <x:v>目标不损坏、不向3.3V回灌；危险输出保持关闭；保险丝后复测</x:v>
      </x:c>
      <x:c r="F16" s="12" t="str">
        <x:v>EVT</x:v>
      </x:c>
      <x:c r="G16" s="12"/>
      <x:c r="H16" s="12"/>
      <x:c r="I16" s="12"/>
      <x:c r="J16" s="12"/>
      <x:c r="K16" s="12"/>
    </x:row>
    <x:row r="17" ht="48" customHeight="1">
      <x:c r="A17" s="12" t="str">
        <x:v>FCT-12</x:v>
      </x:c>
      <x:c r="B17" s="12" t="str">
        <x:v>PCB</x:v>
      </x:c>
      <x:c r="C17" s="12" t="str">
        <x:v>AO1/2精度</x:v>
      </x:c>
      <x:c r="D17" s="12" t="str">
        <x:v>维修固件或调试器专用测试；20kΩ负载</x:v>
      </x:c>
      <x:c r="E17" s="12" t="str">
        <x:v>0/5/10V各±0.05V目标；生产基准应用AO保持0</x:v>
      </x:c>
      <x:c r="F17" s="12" t="str">
        <x:v>每板</x:v>
      </x:c>
      <x:c r="G17" s="12"/>
      <x:c r="H17" s="12"/>
      <x:c r="I17" s="12"/>
      <x:c r="J17" s="12"/>
      <x:c r="K17" s="12"/>
    </x:row>
    <x:row r="18" ht="48" customHeight="1">
      <x:c r="A18" s="12" t="str">
        <x:v>FCT-13</x:v>
      </x:c>
      <x:c r="B18" s="12" t="str">
        <x:v>PCB</x:v>
      </x:c>
      <x:c r="C18" s="12" t="str">
        <x:v>AO故障/短路</x:v>
      </x:c>
      <x:c r="D18" s="12" t="str">
        <x:v>限流±24V和短路，监测47Ω/运放温升</x:v>
      </x:c>
      <x:c r="E18" s="12" t="str">
        <x:v>目标断开保护；无损坏/异常温升；解除后功能复测</x:v>
      </x:c>
      <x:c r="F18" s="12" t="str">
        <x:v>EVT</x:v>
      </x:c>
      <x:c r="G18" s="12"/>
      <x:c r="H18" s="12"/>
      <x:c r="I18" s="12"/>
      <x:c r="J18" s="12"/>
      <x:c r="K18" s="12"/>
    </x:row>
    <x:row r="19" ht="48" customHeight="1">
      <x:c r="A19" s="12" t="str">
        <x:v>FCT-14</x:v>
      </x:c>
      <x:c r="B19" s="12" t="str">
        <x:v>PCB</x:v>
      </x:c>
      <x:c r="C19" s="12" t="str">
        <x:v>DI1..8阈值/断线</x:v>
      </x:c>
      <x:c r="D19" s="12" t="str">
        <x:v>每路0/24V及1kHz脉冲仅扩展口</x:v>
      </x:c>
      <x:c r="E19" s="12" t="str">
        <x:v>DI对号，24V有效/断线无许可；去抖有效</x:v>
      </x:c>
      <x:c r="F19" s="12" t="str">
        <x:v>每板</x:v>
      </x:c>
      <x:c r="G19" s="12"/>
      <x:c r="H19" s="12"/>
      <x:c r="I19" s="12"/>
      <x:c r="J19" s="12"/>
      <x:c r="K19" s="12"/>
    </x:row>
    <x:row r="20" ht="48" customHeight="1">
      <x:c r="A20" s="12" t="str">
        <x:v>FCT-15</x:v>
      </x:c>
      <x:c r="B20" s="12" t="str">
        <x:v>PCB</x:v>
      </x:c>
      <x:c r="C20" s="12" t="str">
        <x:v>DO及SSR硬件门控</x:v>
      </x:c>
      <x:c r="D20" s="12" t="str">
        <x:v>9mA继电器模拟负载；DI8许可强制断开</x:v>
      </x:c>
      <x:c r="E20" s="12" t="str">
        <x:v>DO1必须立即硬件低；DO2..6各端对号；MCU未上电全关</x:v>
      </x:c>
      <x:c r="F20" s="12" t="str">
        <x:v>每板</x:v>
      </x:c>
      <x:c r="G20" s="12"/>
      <x:c r="H20" s="12"/>
      <x:c r="I20" s="12"/>
      <x:c r="J20" s="12"/>
      <x:c r="K20" s="12"/>
    </x:row>
    <x:row r="21" ht="48" customHeight="1">
      <x:c r="A21" s="12" t="str">
        <x:v>FCT-16</x:v>
      </x:c>
      <x:c r="B21" s="12" t="str">
        <x:v>PCB</x:v>
      </x:c>
      <x:c r="C21" s="12" t="str">
        <x:v>看门狗/复位</x:v>
      </x:c>
      <x:c r="D21" s="12" t="str">
        <x:v>停止主循环、调试暂停、NRST、棕断</x:v>
      </x:c>
      <x:c r="E21" s="12" t="str">
        <x:v>硬件加热切断，MCU复位后停机；记录最差响应</x:v>
      </x:c>
      <x:c r="F21" s="12" t="str">
        <x:v>EVT</x:v>
      </x:c>
      <x:c r="G21" s="12"/>
      <x:c r="H21" s="12"/>
      <x:c r="I21" s="12"/>
      <x:c r="J21" s="12"/>
      <x:c r="K21" s="12"/>
    </x:row>
    <x:row r="22" ht="48" customHeight="1">
      <x:c r="A22" s="12" t="str">
        <x:v>FCT-17</x:v>
      </x:c>
      <x:c r="B22" s="12" t="str">
        <x:v>PCB</x:v>
      </x:c>
      <x:c r="C22" s="12" t="str">
        <x:v>RS485与隔离轨</x:v>
      </x:c>
      <x:c r="D22" s="12" t="str">
        <x:v>19200/8E1/站1；至少1万帧读写</x:v>
      </x:c>
      <x:c r="E22" s="12" t="str">
        <x:v>CRC无错误；错误/截断/非本站帧无动作；ISO9V/5V热试</x:v>
      </x:c>
      <x:c r="F22" s="12" t="str">
        <x:v>每板</x:v>
      </x:c>
      <x:c r="G22" s="12"/>
      <x:c r="H22" s="12"/>
      <x:c r="I22" s="12"/>
      <x:c r="J22" s="12"/>
      <x:c r="K22" s="12"/>
    </x:row>
    <x:row r="23" ht="48" customHeight="1">
      <x:c r="A23" s="12" t="str">
        <x:v>FCT-18</x:v>
      </x:c>
      <x:c r="B23" s="12" t="str">
        <x:v>PCB</x:v>
      </x:c>
      <x:c r="C23" s="12" t="str">
        <x:v>Flash掉电</x:v>
      </x:c>
      <x:c r="D23" s="12" t="str">
        <x:v>保存记录每个关键阶段切24V，≥100次</x:v>
      </x:c>
      <x:c r="E23" s="12" t="str">
        <x:v>重启加载旧完整或新完整配置，绝不部分配置；无自动启动</x:v>
      </x:c>
      <x:c r="F23" s="12" t="str">
        <x:v>EVT</x:v>
      </x:c>
      <x:c r="G23" s="12"/>
      <x:c r="H23" s="12"/>
      <x:c r="I23" s="12"/>
      <x:c r="J23" s="12"/>
      <x:c r="K23" s="12"/>
    </x:row>
    <x:row r="24" ht="48" customHeight="1">
      <x:c r="A24" s="12" t="str">
        <x:v>FCT-19</x:v>
      </x:c>
      <x:c r="B24" s="12" t="str">
        <x:v>PCB</x:v>
      </x:c>
      <x:c r="C24" s="12" t="str">
        <x:v>出厂参数保存</x:v>
      </x:c>
      <x:c r="D24" s="12" t="str">
        <x:v>factory/commission.py写58字校验并提交</x:v>
      </x:c>
      <x:c r="E24" s="12" t="str">
        <x:v>离线主机已测试，真板回读、重新上电一致</x:v>
      </x:c>
      <x:c r="F24" s="12" t="str">
        <x:v>每板</x:v>
      </x:c>
      <x:c r="G24" s="12"/>
      <x:c r="H24" s="12"/>
      <x:c r="I24" s="12"/>
      <x:c r="J24" s="12"/>
      <x:c r="K24" s="12"/>
    </x:row>
    <x:row r="25" ht="48" customHeight="1">
      <x:c r="A25" s="12" t="str">
        <x:v>FCT-20</x:v>
      </x:c>
      <x:c r="B25" s="12" t="str">
        <x:v>电柜</x:v>
      </x:c>
      <x:c r="C25" s="12" t="str">
        <x:v>端子/导通/PE</x:v>
      </x:c>
      <x:c r="D25" s="12" t="str">
        <x:v>按148段接线逐行导通、核扭矩、拉力</x:v>
      </x:c>
      <x:c r="E25" s="12" t="str">
        <x:v>全部对应；PE≤0.1Ω项目目标；记录测量电流与引线抵消</x:v>
      </x:c>
      <x:c r="F25" s="12" t="str">
        <x:v>每台</x:v>
      </x:c>
      <x:c r="G25" s="12"/>
      <x:c r="H25" s="12"/>
      <x:c r="I25" s="12"/>
      <x:c r="J25" s="12"/>
      <x:c r="K25" s="12"/>
    </x:row>
    <x:row r="26" ht="48" customHeight="1">
      <x:c r="A26" s="12" t="str">
        <x:v>FCT-21</x:v>
      </x:c>
      <x:c r="B26" s="12" t="str">
        <x:v>电柜</x:v>
      </x:c>
      <x:c r="C26" s="12" t="str">
        <x:v>绝缘/耐压/漏电保护</x:v>
      </x:c>
      <x:c r="D26" s="12" t="str">
        <x:v>电气测试工位；按确认的整机标准方法</x:v>
      </x:c>
      <x:c r="E26" s="12" t="str">
        <x:v>先断开电子/敏感端口后按批准条款测试；30mA RCBO动作合格</x:v>
      </x:c>
      <x:c r="F26" s="12" t="str">
        <x:v>DVT/PVT</x:v>
      </x:c>
      <x:c r="G26" s="12"/>
      <x:c r="H26" s="12"/>
      <x:c r="I26" s="12"/>
      <x:c r="J26" s="12"/>
      <x:c r="K26" s="12"/>
    </x:row>
    <x:row r="27" ht="48" customHeight="1">
      <x:c r="A27" s="12" t="str">
        <x:v>FCT-22</x:v>
      </x:c>
      <x:c r="B27" s="12" t="str">
        <x:v>电柜</x:v>
      </x:c>
      <x:c r="C27" s="12" t="str">
        <x:v>支路设定及冷启动</x:v>
      </x:c>
      <x:c r="D27" s="12" t="str">
        <x:v>DC1/2/3/5=1A、DC4=2A；207V/253V冷启动</x:v>
      </x:c>
      <x:c r="E27" s="12" t="str">
        <x:v>无误跳闸，24V峰值≤3.1A目标；QF2浪涌通过</x:v>
      </x:c>
      <x:c r="F27" s="12" t="str">
        <x:v>每台</x:v>
      </x:c>
      <x:c r="G27" s="12"/>
      <x:c r="H27" s="12"/>
      <x:c r="I27" s="12"/>
      <x:c r="J27" s="12"/>
      <x:c r="K27" s="12"/>
    </x:row>
    <x:row r="28" ht="48" customHeight="1">
      <x:c r="A28" s="12" t="str">
        <x:v>FCT-23</x:v>
      </x:c>
      <x:c r="B28" s="12" t="str">
        <x:v>电柜</x:v>
      </x:c>
      <x:c r="C28" s="12" t="str">
        <x:v>SSR短路</x:v>
      </x:c>
      <x:c r="D28" s="12" t="str">
        <x:v>用测试旁路模拟SSR导通，硬件切许可</x:v>
      </x:c>
      <x:c r="E28" s="12" t="str">
        <x:v>K1/K2均断L/N，H1功率归零；不靠软件SSR关闭</x:v>
      </x:c>
      <x:c r="F28" s="12" t="str">
        <x:v>每台</x:v>
      </x:c>
      <x:c r="G28" s="12"/>
      <x:c r="H28" s="12"/>
      <x:c r="I28" s="12"/>
      <x:c r="J28" s="12"/>
      <x:c r="K28" s="12"/>
    </x:row>
    <x:row r="29" ht="48" customHeight="1">
      <x:c r="A29" s="12" t="str">
        <x:v>FCT-24</x:v>
      </x:c>
      <x:c r="B29" s="12" t="str">
        <x:v>电柜</x:v>
      </x:c>
      <x:c r="C29" s="12" t="str">
        <x:v>接触器焊接EDM</x:v>
      </x:c>
      <x:c r="D29" s="12" t="str">
        <x:v>分别模拟K1/K2主触点保持，检查镜像NC</x:v>
      </x:c>
      <x:c r="E29" s="12" t="str">
        <x:v>SR1无法人工复位；报警与反馈异常</x:v>
      </x:c>
      <x:c r="F29" s="12" t="str">
        <x:v>每台</x:v>
      </x:c>
      <x:c r="G29" s="12"/>
      <x:c r="H29" s="12"/>
      <x:c r="I29" s="12"/>
      <x:c r="J29" s="12"/>
      <x:c r="K29" s="12"/>
    </x:row>
    <x:row r="30" ht="48" customHeight="1">
      <x:c r="A30" s="12" t="str">
        <x:v>FCT-25</x:v>
      </x:c>
      <x:c r="B30" s="12" t="str">
        <x:v>电柜</x:v>
      </x:c>
      <x:c r="C30" s="12" t="str">
        <x:v>急停及粘连</x:v>
      </x:c>
      <x:c r="D30" s="12" t="str">
        <x:v>运行按急停；解除；按住复位后恢复供电</x:v>
      </x:c>
      <x:c r="E30" s="12" t="str">
        <x:v>泵/阀/加热断开；无自动重启；释放再按复位才许可</x:v>
      </x:c>
      <x:c r="F30" s="12" t="str">
        <x:v>每台</x:v>
      </x:c>
      <x:c r="G30" s="12"/>
      <x:c r="H30" s="12"/>
      <x:c r="I30" s="12"/>
      <x:c r="J30" s="12"/>
      <x:c r="K30" s="12"/>
    </x:row>
    <x:row r="31" ht="48" customHeight="1">
      <x:c r="A31" s="12" t="str">
        <x:v>FCT-26</x:v>
      </x:c>
      <x:c r="B31" s="12" t="str">
        <x:v>整罐</x:v>
      </x:c>
      <x:c r="C31" s="12" t="str">
        <x:v>漏水/通气/溢流</x:v>
      </x:c>
      <x:c r="D31" s="12" t="str">
        <x:v>冷水满至溢流，按最大进水5L/min</x:v>
      </x:c>
      <x:c r="E31" s="12" t="str">
        <x:v>无焊口漏水；通气常开；溢流不淹补水空气间隙</x:v>
      </x:c>
      <x:c r="F31" s="12" t="str">
        <x:v>每台</x:v>
      </x:c>
      <x:c r="G31" s="12"/>
      <x:c r="H31" s="12"/>
      <x:c r="I31" s="12"/>
      <x:c r="J31" s="12"/>
      <x:c r="K31" s="12"/>
    </x:row>
    <x:row r="32" ht="48" customHeight="1">
      <x:c r="A32" s="12" t="str">
        <x:v>FCT-27</x:v>
      </x:c>
      <x:c r="B32" s="12" t="str">
        <x:v>整罐</x:v>
      </x:c>
      <x:c r="C32" s="12" t="str">
        <x:v>首次补水</x:v>
      </x:c>
      <x:c r="D32" s="12" t="str">
        <x:v>1bar最低压力冷水空罐补至70%</x:v>
      </x:c>
      <x:c r="E32" s="12" t="str">
        <x:v>≤28min；30min停机超时有效；补水≤5L/min</x:v>
      </x:c>
      <x:c r="F32" s="12" t="str">
        <x:v>每台</x:v>
      </x:c>
      <x:c r="G32" s="12"/>
      <x:c r="H32" s="12"/>
      <x:c r="I32" s="12"/>
      <x:c r="J32" s="12"/>
      <x:c r="K32" s="12"/>
    </x:row>
    <x:row r="33" ht="48" customHeight="1">
      <x:c r="A33" s="12" t="str">
        <x:v>FCT-28</x:v>
      </x:c>
      <x:c r="B33" s="12" t="str">
        <x:v>整罐</x:v>
      </x:c>
      <x:c r="C33" s="12" t="str">
        <x:v>低液位独立切断</x:v>
      </x:c>
      <x:c r="D33" s="12" t="str">
        <x:v>加热许可开时降低到H250，监测接触器</x:v>
      </x:c>
      <x:c r="E33" s="12" t="str">
        <x:v>不经MCU也断热；恢复湿位后人工硬件复位</x:v>
      </x:c>
      <x:c r="F33" s="12" t="str">
        <x:v>每台</x:v>
      </x:c>
      <x:c r="G33" s="12"/>
      <x:c r="H33" s="12"/>
      <x:c r="I33" s="12"/>
      <x:c r="J33" s="12"/>
      <x:c r="K33" s="12"/>
    </x:row>
    <x:row r="34" ht="48" customHeight="1">
      <x:c r="A34" s="12" t="str">
        <x:v>FCT-29</x:v>
      </x:c>
      <x:c r="B34" s="12" t="str">
        <x:v>整罐</x:v>
      </x:c>
      <x:c r="C34" s="12" t="str">
        <x:v>高液位停补水</x:v>
      </x:c>
      <x:c r="D34" s="12" t="str">
        <x:v>模拟控制输出持续开，液位至H680</x:v>
      </x:c>
      <x:c r="E34" s="12" t="str">
        <x:v>KR6硬件断阀；恢复后无不受控溢流</x:v>
      </x:c>
      <x:c r="F34" s="12" t="str">
        <x:v>每台</x:v>
      </x:c>
      <x:c r="G34" s="12"/>
      <x:c r="H34" s="12"/>
      <x:c r="I34" s="12"/>
      <x:c r="J34" s="12"/>
      <x:c r="K34" s="12"/>
    </x:row>
    <x:row r="35" ht="48" customHeight="1">
      <x:c r="A35" s="12" t="str">
        <x:v>FCT-30</x:v>
      </x:c>
      <x:c r="B35" s="12" t="str">
        <x:v>整罐</x:v>
      </x:c>
      <x:c r="C35" s="12" t="str">
        <x:v>压力许可</x:v>
      </x:c>
      <x:c r="D35" s="12" t="str">
        <x:v>校准源逐升0.20/0.30bar，传感器隔离测试</x:v>
      </x:c>
      <x:c r="E35" s="12" t="str">
        <x:v>0.30bar断SR1；0.20恢复后仍需人工启动</x:v>
      </x:c>
      <x:c r="F35" s="12" t="str">
        <x:v>每台</x:v>
      </x:c>
      <x:c r="G35" s="12"/>
      <x:c r="H35" s="12"/>
      <x:c r="I35" s="12"/>
      <x:c r="J35" s="12"/>
      <x:c r="K35" s="12"/>
    </x:row>
    <x:row r="36" ht="48" customHeight="1">
      <x:c r="A36" s="12" t="str">
        <x:v>FCT-31</x:v>
      </x:c>
      <x:c r="B36" s="12" t="str">
        <x:v>整罐</x:v>
      </x:c>
      <x:c r="C36" s="12" t="str">
        <x:v>循环最小流量</x:v>
      </x:c>
      <x:c r="D36" s="12" t="str">
        <x:v>阀正常全开、65/85°C，调整逐降流量</x:v>
      </x:c>
      <x:c r="E36" s="12" t="str">
        <x:v>正常3..5L/min；低于3或证明丢失关热；不跳过联锁</x:v>
      </x:c>
      <x:c r="F36" s="12" t="str">
        <x:v>每台</x:v>
      </x:c>
      <x:c r="G36" s="12"/>
      <x:c r="H36" s="12"/>
      <x:c r="I36" s="12"/>
      <x:c r="J36" s="12"/>
      <x:c r="K36" s="12"/>
    </x:row>
    <x:row r="37" ht="48" customHeight="1">
      <x:c r="A37" s="12" t="str">
        <x:v>FCT-32</x:v>
      </x:c>
      <x:c r="B37" s="12" t="str">
        <x:v>整罐</x:v>
      </x:c>
      <x:c r="C37" s="12" t="str">
        <x:v>双液温及均匀性</x:v>
      </x:c>
      <x:c r="D37" s="12" t="str">
        <x:v>70L、20→85°C参考探头/多点记录</x:v>
      </x:c>
      <x:c r="E37" s="12" t="str">
        <x:v>升温≤140min目标；稳态误差≤±1°C、均匀性≤2°C目标</x:v>
      </x:c>
      <x:c r="F37" s="12" t="str">
        <x:v>DVT</x:v>
      </x:c>
      <x:c r="G37" s="12"/>
      <x:c r="H37" s="12"/>
      <x:c r="I37" s="12"/>
      <x:c r="J37" s="12"/>
      <x:c r="K37" s="12"/>
    </x:row>
    <x:row r="38" ht="48" customHeight="1">
      <x:c r="A38" s="12" t="str">
        <x:v>FCT-33</x:v>
      </x:c>
      <x:c r="B38" s="12" t="str">
        <x:v>整罐</x:v>
      </x:c>
      <x:c r="C38" s="12" t="str">
        <x:v>独立STB</x:v>
      </x:c>
      <x:c r="D38" s="12" t="str">
        <x:v>模拟95°C、断一探头、双探头差异</x:v>
      </x:c>
      <x:c r="E38" s="12" t="str">
        <x:v>STB锁定断热；低于90°C后人工复位；不能自动恢复</x:v>
      </x:c>
      <x:c r="F38" s="12" t="str">
        <x:v>每台</x:v>
      </x:c>
      <x:c r="G38" s="12"/>
      <x:c r="H38" s="12"/>
      <x:c r="I38" s="12"/>
      <x:c r="J38" s="12"/>
      <x:c r="K38" s="12"/>
    </x:row>
    <x:row r="39" ht="48" customHeight="1">
      <x:c r="A39" s="12" t="str">
        <x:v>FCT-34</x:v>
      </x:c>
      <x:c r="B39" s="12" t="str">
        <x:v>整罐</x:v>
      </x:c>
      <x:c r="C39" s="12" t="str">
        <x:v>253V最高负载温升</x:v>
      </x:c>
      <x:c r="D39" s="12" t="str">
        <x:v>70L/85°C，环境30°C，连续8h记录</x:v>
      </x:c>
      <x:c r="E39" s="12" t="str">
        <x:v>柜内≤40°C目标；SSR/接线/泵/传感器低于制造商限值</x:v>
      </x:c>
      <x:c r="F39" s="12" t="str">
        <x:v>DVT</x:v>
      </x:c>
      <x:c r="G39" s="12"/>
      <x:c r="H39" s="12"/>
      <x:c r="I39" s="12"/>
      <x:c r="J39" s="12"/>
      <x:c r="K39" s="12"/>
    </x:row>
    <x:row r="40" ht="48" customHeight="1">
      <x:c r="A40" s="12" t="str">
        <x:v>FCT-35</x:v>
      </x:c>
      <x:c r="B40" s="12" t="str">
        <x:v>整罐</x:v>
      </x:c>
      <x:c r="C40" s="12" t="str">
        <x:v>滤堵/风扇停止</x:v>
      </x:c>
      <x:c r="D40" s="12" t="str">
        <x:v>运行中堵滤和停风扇，温度监控</x:v>
      </x:c>
      <x:c r="E40" s="12" t="str">
        <x:v>无危险温升；整改停机温度或热设计后再确认</x:v>
      </x:c>
      <x:c r="F40" s="12" t="str">
        <x:v>DVT</x:v>
      </x:c>
      <x:c r="G40" s="12"/>
      <x:c r="H40" s="12"/>
      <x:c r="I40" s="12"/>
      <x:c r="J40" s="12"/>
      <x:c r="K40" s="12"/>
    </x:row>
    <x:row r="41" ht="48" customHeight="1">
      <x:c r="A41" s="12" t="str">
        <x:v>FCT-36</x:v>
      </x:c>
      <x:c r="B41" s="12" t="str">
        <x:v>整罐</x:v>
      </x:c>
      <x:c r="C41" s="12" t="str">
        <x:v>HMI断线</x:v>
      </x:c>
      <x:c r="D41" s="12" t="str">
        <x:v>断RS485、HMI重启、坏帧、非法命令</x:v>
      </x:c>
      <x:c r="E41" s="12" t="str">
        <x:v>明确通信故障；旧数值不冒充实时；设备安全停/许可不误发</x:v>
      </x:c>
      <x:c r="F41" s="12" t="str">
        <x:v>DVT</x:v>
      </x:c>
      <x:c r="G41" s="12"/>
      <x:c r="H41" s="12"/>
      <x:c r="I41" s="12"/>
      <x:c r="J41" s="12"/>
      <x:c r="K41" s="12"/>
    </x:row>
    <x:row r="42" ht="48" customHeight="1">
      <x:c r="A42" s="12" t="str">
        <x:v>FCT-37</x:v>
      </x:c>
      <x:c r="B42" s="12" t="str">
        <x:v>量产</x:v>
      </x:c>
      <x:c r="C42" s="12" t="str">
        <x:v>EMC/环境/寿命</x:v>
      </x:c>
      <x:c r="D42" s="12" t="str">
        <x:v>按市场分类确认IEC/EN/GB测试方案</x:v>
      </x:c>
      <x:c r="E42" s="12" t="str">
        <x:v>适用条款合格；变更受控；不宣称已认证</x:v>
      </x:c>
      <x:c r="F42" s="12" t="str">
        <x:v>DVT/PVT</x:v>
      </x:c>
      <x:c r="G42" s="12"/>
      <x:c r="H42" s="12"/>
      <x:c r="I42" s="12"/>
      <x:c r="J42" s="12"/>
      <x:c r="K42" s="12"/>
    </x:row>
    <x:row r="43" ht="48" customHeight="1">
      <x:c r="A43" s="12" t="str">
        <x:v>FCT-38</x:v>
      </x:c>
      <x:c r="B43" s="12" t="str">
        <x:v>量产</x:v>
      </x:c>
      <x:c r="C43" s="12" t="str">
        <x:v>试产与追溯</x:v>
      </x:c>
      <x:c r="D43" s="12" t="str">
        <x:v>10台EVT→30台PVT建议；所有工位记录</x:v>
      </x:c>
      <x:c r="E43" s="12" t="str">
        <x:v>BOM/软件/配置/序列/校准/扭矩/检验/签署完整；才放行</x:v>
      </x:c>
      <x:c r="F43" s="12" t="str">
        <x:v>PVT</x:v>
      </x:c>
      <x:c r="G43" s="12"/>
      <x:c r="H43" s="12"/>
      <x:c r="I43" s="12"/>
      <x:c r="J43" s="12"/>
      <x:c r="K43" s="12"/>
    </x:row>
  </x:sheetData>
  <x:pageMargins left="0.7" right="0.7" top="0.75" bottom="0.75" header="0.3" footer="0.3"/>
  <x:tableParts count="1">
    <x:tablePart xmlns:r="http://schemas.openxmlformats.org/officeDocument/2006/relationships" r:id="Rbdfaec54650d45b1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36" hidden="0" customWidth="1"/>
    <x:col min="3" max="3" width="44" hidden="0" customWidth="1"/>
    <x:col min="4" max="4" width="78" hidden="0" customWidth="1"/>
  </x:cols>
  <x:sheetData>
    <x:row r="1" ht="34" customHeight="1">
      <x:c r="A1" s="8" t="str">
        <x:v>TANK-CTRL-A02 · 设备参数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器件配置逐台回读并留档；不能仅按口头参数交付。</x:v>
      </x:c>
    </x:row>
    <x:row r="5" ht="28" customHeight="1">
      <x:c r="A5" s="14" t="str">
        <x:v>对象</x:v>
      </x:c>
      <x:c r="B5" s="14" t="str">
        <x:v>模式/参数</x:v>
      </x:c>
      <x:c r="C5" s="14" t="str">
        <x:v>出厂基准</x:v>
      </x:c>
      <x:c r="D5" s="14" t="str">
        <x:v>复核要点</x:v>
      </x:c>
    </x:row>
    <x:row r="6" ht="48" customHeight="1">
      <x:c r="A6" s="12" t="str">
        <x:v>PCB</x:v>
      </x:c>
      <x:c r="B6" s="12" t="str">
        <x:v>Modbus RTU</x:v>
      </x:c>
      <x:c r="C6" s="12" t="str">
        <x:v>站1，19200，8E1</x:v>
      </x:c>
      <x:c r="D6" s="12" t="str">
        <x:v>HMI/工装只允许一个主站；软件版本0x0200</x:v>
      </x:c>
    </x:row>
    <x:row r="7" ht="48" customHeight="1">
      <x:c r="A7" s="12" t="str">
        <x:v>PCB</x:v>
      </x:c>
      <x:c r="B7" s="12" t="str">
        <x:v>温度/压力限制</x:v>
      </x:c>
      <x:c r="C7" s="12" t="str">
        <x:v>90°C / 0.30bar</x:v>
      </x:c>
      <x:c r="D7" s="12" t="str">
        <x:v>设置20..85°C；保护限值不能从操作页放宽</x:v>
      </x:c>
    </x:row>
    <x:row r="8" ht="48" customHeight="1">
      <x:c r="A8" s="12" t="str">
        <x:v>PCB</x:v>
      </x:c>
      <x:c r="B8" s="12" t="str">
        <x:v>补水超时</x:v>
      </x:c>
      <x:c r="C8" s="12" t="str">
        <x:v>30min</x:v>
      </x:c>
      <x:c r="D8" s="12" t="str">
        <x:v>20..40min厂参范围；70L最低1bar≤28min实测</x:v>
      </x:c>
    </x:row>
    <x:row r="9" ht="48" customHeight="1">
      <x:c r="A9" s="12" t="str">
        <x:v>PCB</x:v>
      </x:c>
      <x:c r="B9" s="12" t="str">
        <x:v>PI/SSR</x:v>
      </x:c>
      <x:c r="C9" s="12" t="str">
        <x:v>Kp5，Ki0.02，SSR2s</x:v>
      </x:c>
      <x:c r="D9" s="12" t="str">
        <x:v>实罐整定；失电/故障不能自动启动</x:v>
      </x:c>
    </x:row>
    <x:row r="10" ht="48" customHeight="1">
      <x:c r="A10" s="12" t="str">
        <x:v>LT PM1789</x:v>
      </x:c>
      <x:c r="B10" s="12" t="str">
        <x:v>ASP/AEP</x:v>
      </x:c>
      <x:c r="C10" s="12" t="str">
        <x:v>0..100mbar / 4..20mA</x:v>
      </x:c>
      <x:c r="D10" s="12" t="str">
        <x:v>3线供电；按热态ρ/实罐多点校准</x:v>
      </x:c>
    </x:row>
    <x:row r="11" ht="48" customHeight="1">
      <x:c r="A11" s="12" t="str">
        <x:v>PT PM1707</x:v>
      </x:c>
      <x:c r="B11" s="12" t="str">
        <x:v>ASP/AEP</x:v>
      </x:c>
      <x:c r="C11" s="12" t="str">
        <x:v>0..1bar / 4..20mA</x:v>
      </x:c>
      <x:c r="D11" s="12" t="str">
        <x:v>不能沿用-50..1000mbar全量程</x:v>
      </x:c>
    </x:row>
    <x:row r="12" ht="48" customHeight="1">
      <x:c r="A12" s="12" t="str">
        <x:v>PS PI2799</x:v>
      </x:c>
      <x:c r="B12" s="12" t="str">
        <x:v>OUT1 Hnc</x:v>
      </x:c>
      <x:c r="C12" s="12" t="str">
        <x:v>SP0.30 / rP0.20bar</x:v>
      </x:c>
      <x:c r="D12" s="12" t="str">
        <x:v>正常1；压力高0；禁用错误反相</x:v>
      </x:c>
    </x:row>
    <x:row r="13" ht="48" customHeight="1">
      <x:c r="A13" s="12" t="str">
        <x:v>LSL LMT100</x:v>
      </x:c>
      <x:c r="B13" s="12" t="str">
        <x:v>OUT1湿态NO</x:v>
      </x:c>
      <x:c r="C13" s="12" t="str">
        <x:v>H250，水接触1</x:v>
      </x:c>
      <x:c r="D13" s="12" t="str">
        <x:v>低位必须切硬件许可</x:v>
      </x:c>
    </x:row>
    <x:row r="14" ht="48" customHeight="1">
      <x:c r="A14" s="12" t="str">
        <x:v>LSH LMT100</x:v>
      </x:c>
      <x:c r="B14" s="12" t="str">
        <x:v>OUT2干态NC</x:v>
      </x:c>
      <x:c r="C14" s="12" t="str">
        <x:v>H680，干态1</x:v>
      </x:c>
      <x:c r="D14" s="12" t="str">
        <x:v>高位切补水硬供电</x:v>
      </x:c>
    </x:row>
    <x:row r="15" ht="48" customHeight="1">
      <x:c r="A15" s="12" t="str">
        <x:v>FT SM6120</x:v>
      </x:c>
      <x:c r="B15" s="12" t="str">
        <x:v>OUT2电流/OUT1 Hno</x:v>
      </x:c>
      <x:c r="C15" s="12" t="str">
        <x:v>0..35Lpm / 3.0/2.5Lpm</x:v>
      </x:c>
      <x:c r="D15" s="12" t="str">
        <x:v>介质最高90°C、电导率≥20µS/cm</x:v>
      </x:c>
    </x:row>
    <x:row r="16" ht="48" customHeight="1">
      <x:c r="A16" s="12" t="str">
        <x:v>STB JUMO</x:v>
      </x:c>
      <x:c r="B16" s="12" t="str">
        <x:v>STB上限/O-function</x:v>
      </x:c>
      <x:c r="C16" s="12" t="str">
        <x:v>95°C跳闸，低于90°C人工复位</x:v>
      </x:c>
      <x:c r="D16" s="12" t="str">
        <x:v>058批准探头组合；断线/双输入差异检验</x:v>
      </x:c>
    </x:row>
    <x:row r="17" ht="48" customHeight="1">
      <x:c r="A17" s="12" t="str">
        <x:v>SR1 XPSUAF</x:v>
      </x:c>
      <x:c r="B17" s="12" t="str">
        <x:v>双NC/监控人工启动</x:v>
      </x:c>
      <x:c r="C17" s="12" t="str">
        <x:v>依据NC/NC档设置</x:v>
      </x:c>
      <x:c r="D17" s="12" t="str">
        <x:v>参数照片留档；失电恢复不得自动许可</x:v>
      </x:c>
    </x:row>
    <x:row r="18" ht="48" customHeight="1">
      <x:c r="A18" s="12" t="str">
        <x:v>DC1..5</x:v>
      </x:c>
      <x:c r="B18" s="12" t="str">
        <x:v>电子保护</x:v>
      </x:c>
      <x:c r="C18" s="12" t="str">
        <x:v>1/1/1/2/1 A</x:v>
      </x:c>
      <x:c r="D18" s="12" t="str">
        <x:v>出厂4A必须改；DC4≥2A</x:v>
      </x:c>
    </x:row>
    <x:row r="19" ht="48" customHeight="1">
      <x:c r="A19" s="12" t="str">
        <x:v>TH</x:v>
      </x:c>
      <x:c r="B19" s="12" t="str">
        <x:v>风扇启动</x:v>
      </x:c>
      <x:c r="C19" s="12" t="str">
        <x:v>35°C</x:v>
      </x:c>
      <x:c r="D19" s="12" t="str">
        <x:v>最终柜内≤40°C；堵滤和停风扇试验</x:v>
      </x:c>
    </x:row>
  </x:sheetData>
  <x:pageMargins left="0.7" right="0.7" top="0.75" bottom="0.75" header="0.3" footer="0.3"/>
  <x:tableParts count="1">
    <x:tablePart xmlns:r="http://schemas.openxmlformats.org/officeDocument/2006/relationships" r:id="Rf9f3a210d15a459a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2" hidden="0" customWidth="1"/>
    <x:col min="2" max="2" width="56" hidden="0" customWidth="1"/>
    <x:col min="3" max="3" width="36" hidden="0" customWidth="1"/>
    <x:col min="4" max="4" width="90" hidden="0" customWidth="1"/>
  </x:cols>
  <x:sheetData>
    <x:row r="1" ht="34" customHeight="1">
      <x:c r="A1" s="8" t="str">
        <x:v>TANK-CTRL-A02 · 版本与放行</x:v>
      </x:c>
    </x:row>
    <x:row r="2" ht="24" customHeight="1">
      <x:c r="A2" t="str">
        <x:v>100L / 230V / 3kW / 85°C · 工程候选 · 未放行量产</x:v>
      </x:c>
    </x:row>
    <x:row r="3" ht="24" customHeight="1">
      <x:c r="A3" s="9" t="str">
        <x:v>当前状态明确区分工程资料、实物验证和采购成交。</x:v>
      </x:c>
    </x:row>
    <x:row r="5" ht="28" customHeight="1">
      <x:c r="A5" s="14" t="str">
        <x:v>范围</x:v>
      </x:c>
      <x:c r="B5" s="14" t="str">
        <x:v>已提供</x:v>
      </x:c>
      <x:c r="C5" s="14" t="str">
        <x:v>当前状态</x:v>
      </x:c>
      <x:c r="D5" s="14" t="str">
        <x:v>完成证据/剩余项</x:v>
      </x:c>
    </x:row>
    <x:row r="6" ht="48" customHeight="1">
      <x:c r="A6" s="12" t="str">
        <x:v>原生硬件</x:v>
      </x:c>
      <x:c r="B6" s="12" t="str">
        <x:v>KiCad原理图/PCB/规则/封装</x:v>
      </x:c>
      <x:c r="C6" s="12" t="str">
        <x:v>工程候选</x:v>
      </x:c>
      <x:c r="D6" s="12" t="str">
        <x:v>以validation最终报告为准；实物DFM/测量审查待完成</x:v>
      </x:c>
    </x:row>
    <x:row r="7" ht="48" customHeight="1">
      <x:c r="A7" s="12" t="str">
        <x:v>板级器件</x:v>
      </x:c>
      <x:c r="B7" s="12" t="str">
        <x:v>197个元件/59组MPN</x:v>
      </x:c>
      <x:c r="C7" s="12" t="str">
        <x:v>选型完成，供货未确认</x:v>
      </x:c>
      <x:c r="D7" s="12" t="str">
        <x:v>完整PN、额定值与来源；授权渠道MOQ/样件待确认</x:v>
      </x:c>
    </x:row>
    <x:row r="8" ht="48" customHeight="1">
      <x:c r="A8" s="12" t="str">
        <x:v>系统配件</x:v>
      </x:c>
      <x:c r="B8" s="12" t="str">
        <x:v>71行整机+11行工装</x:v>
      </x:c>
      <x:c r="C8" s="12" t="str">
        <x:v>已选型</x:v>
      </x:c>
      <x:c r="D8" s="12" t="str">
        <x:v>定制件含完整规格；供应商制造图/报价待确认</x:v>
      </x:c>
    </x:row>
    <x:row r="9" ht="48" customHeight="1">
      <x:c r="A9" s="12" t="str">
        <x:v>机械</x:v>
      </x:c>
      <x:c r="B9" s="12" t="str">
        <x:v>罐/加热器/管路/柜体接口</x:v>
      </x:c>
      <x:c r="C9" s="12" t="str">
        <x:v>工程尺寸图</x:v>
      </x:c>
      <x:c r="D9" s="12" t="str">
        <x:v>厂方制造图、实物互配、焊接/液压测试待完成</x:v>
      </x:c>
    </x:row>
    <x:row r="10" ht="48" customHeight="1">
      <x:c r="A10" s="12" t="str">
        <x:v>固件</x:v>
      </x:c>
      <x:c r="B10" s="12" t="str">
        <x:v>源码+ARM HEX/BIN/ELF</x:v>
      </x:c>
      <x:c r="C10" s="12" t="str">
        <x:v>58组主机测试通过</x:v>
      </x:c>
      <x:c r="D10" s="12" t="str">
        <x:v>MCU、Flash掉电、传感器、串口时序待实板</x:v>
      </x:c>
    </x:row>
    <x:row r="11" ht="48" customHeight="1">
      <x:c r="A11" s="12" t="str">
        <x:v>HMI</x:v>
      </x:c>
      <x:c r="B11" s="12" t="str">
        <x:v>标签表/画面/离线预览</x:v>
      </x:c>
      <x:c r="C11" s="12" t="str">
        <x:v>EBPro集成待完成</x:v>
      </x:c>
      <x:c r="D11" s="12" t="str">
        <x:v>尚无原生exob工程或屏实测；Windows工作站完成</x:v>
      </x:c>
    </x:row>
    <x:row r="12" ht="48" customHeight="1">
      <x:c r="A12" s="12" t="str">
        <x:v>接线</x:v>
      </x:c>
      <x:c r="B12" s="12" t="str">
        <x:v>148段逐线表/安全链</x:v>
      </x:c>
      <x:c r="C12" s="12" t="str">
        <x:v>工程定义</x:v>
      </x:c>
      <x:c r="D12" s="12" t="str">
        <x:v>端子/扭矩/导通/镜像触点及最小负载实测</x:v>
      </x:c>
    </x:row>
    <x:row r="13" ht="48" customHeight="1">
      <x:c r="A13" s="12" t="str">
        <x:v>工厂</x:v>
      </x:c>
      <x:c r="B13" s="12" t="str">
        <x:v>38项验收与配置脚本</x:v>
      </x:c>
      <x:c r="C13" s="12" t="str">
        <x:v>模板/离线脚本</x:v>
      </x:c>
      <x:c r="D13" s="12" t="str">
        <x:v>全部实测结果空白</x:v>
      </x:c>
    </x:row>
    <x:row r="14" ht="48" customHeight="1">
      <x:c r="A14" s="12" t="str">
        <x:v>商业采购</x:v>
      </x:c>
      <x:c r="B14" s="12" t="str">
        <x:v>报价单价/交期输入栏</x:v>
      </x:c>
      <x:c r="C14" s="12" t="str">
        <x:v>未询价/未下单</x:v>
      </x:c>
      <x:c r="D14" s="12" t="str">
        <x:v>价格空白；表内公式只在全部报价后汇总</x:v>
      </x:c>
    </x:row>
    <x:row r="15" ht="48" customHeight="1">
      <x:c r="A15" s="12" t="str">
        <x:v>量产</x:v>
      </x:c>
      <x:c r="B15" s="12" t="str">
        <x:v>EVT→DVT→PVT门槛</x:v>
      </x:c>
      <x:c r="C15" s="12" t="str">
        <x:v>未放行</x:v>
      </x:c>
      <x:c r="D15" s="12" t="str">
        <x:v>实物签署和追溯记录关闭后才制造发布</x:v>
      </x:c>
    </x:row>
  </x:sheetData>
  <x:pageMargins left="0.7" right="0.7" top="0.75" bottom="0.75" header="0.3" footer="0.3"/>
  <x:tableParts count="1">
    <x:tablePart xmlns:r="http://schemas.openxmlformats.org/officeDocument/2006/relationships" r:id="Rd6738937b2f84933"/>
  </x:tableParts>
</x:worksheet>
</file>